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autoCompressPictures="0" defaultThemeVersion="124226"/>
  <mc:AlternateContent xmlns:mc="http://schemas.openxmlformats.org/markup-compatibility/2006">
    <mc:Choice Requires="x15">
      <x15ac:absPath xmlns:x15ac="http://schemas.microsoft.com/office/spreadsheetml/2010/11/ac" url="https://tgf-my.sharepoint.com/personal/nicholas_oliphant_theglobalfund_org/Documents/Documents/GF Strategy/GF Strategy 2023-2028/Gap Table revision/"/>
    </mc:Choice>
  </mc:AlternateContent>
  <xr:revisionPtr revIDLastSave="94" documentId="8_{A7838237-46F8-4F87-A893-78B225BD32C7}" xr6:coauthVersionLast="47" xr6:coauthVersionMax="47" xr10:uidLastSave="{3054F1D1-9C47-43E6-ACA6-6A106A25ED08}"/>
  <workbookProtection workbookAlgorithmName="SHA-512" workbookHashValue="3Qy6clkaau2CCwLGAKFDrXDWOCWVP0VqFjlltB65Xllf1VTNBpQ2pvOgSAnUIlw+Aa1EGYjihPopD7dfCtXXNw==" workbookSaltValue="Nu4lR6wB9bWbxRaLgrrwiw==" workbookSpinCount="100000" lockStructure="1"/>
  <bookViews>
    <workbookView minimized="1" xWindow="7970" yWindow="2110" windowWidth="9600" windowHeight="4910" tabRatio="710" activeTab="2" xr2:uid="{00000000-000D-0000-FFFF-FFFF00000000}"/>
  </bookViews>
  <sheets>
    <sheet name="Cover Sheet" sheetId="2" r:id="rId1"/>
    <sheet name="Instructions" sheetId="1" r:id="rId2"/>
    <sheet name="CHW Tables " sheetId="9" r:id="rId3"/>
    <sheet name="Non-Malaria iCCM commodities" sheetId="3" r:id="rId4"/>
    <sheet name="Translations" sheetId="6" state="hidden" r:id="rId5"/>
    <sheet name="RSSH drop-down" sheetId="5" state="hidden" r:id="rId6"/>
  </sheets>
  <externalReferences>
    <externalReference r:id="rId7"/>
  </externalReferences>
  <definedNames>
    <definedName name="ApplicantType">'RSSH drop-down'!$S$3:$S$5</definedName>
    <definedName name="ComponentSelected">'[1]Concept Note'!$C$10</definedName>
    <definedName name="Geography">'RSSH drop-down'!$L$3:$L$271</definedName>
    <definedName name="LangOffset">Translations!$C$1</definedName>
    <definedName name="Language">Instructions!$B$6</definedName>
    <definedName name="ListTBModules">'RSSH drop-down'!$A$3:$A$10</definedName>
    <definedName name="_xlnm.Print_Area" localSheetId="2">'CHW Tables '!$A$1:$F$285</definedName>
    <definedName name="_xlnm.Print_Area" localSheetId="1">Instructions!$A$1:$G$92</definedName>
    <definedName name="_xlnm.Print_Area" localSheetId="3">'Non-Malaria iCCM commodities'!$A$1:$F$77</definedName>
    <definedName name="TBModulesIndicators">'RSSH drop-down'!$A$3:$B$10</definedName>
    <definedName name="Z_5D020AB2_0A97_4230_BF83_062EE6184162_.wvu.PrintArea" localSheetId="2" hidden="1">'CHW Tables '!$A$4:$F$184</definedName>
    <definedName name="Z_5D020AB2_0A97_4230_BF83_062EE6184162_.wvu.PrintArea" localSheetId="1" hidden="1">Instructions!$A$1:$G$50</definedName>
    <definedName name="Z_5D020AB2_0A97_4230_BF83_062EE6184162_.wvu.PrintArea" localSheetId="3" hidden="1">'Non-Malaria iCCM commodities'!$A$4:$F$66</definedName>
    <definedName name="Z_5D020AB2_0A97_4230_BF83_062EE6184162_.wvu.Rows" localSheetId="2" hidden="1">'CHW Tables '!$123:$124</definedName>
    <definedName name="Z_5D020AB2_0A97_4230_BF83_062EE6184162_.wvu.Rows" localSheetId="3" hidden="1">'Non-Malaria iCCM commodities'!#REF!</definedName>
    <definedName name="Z_8A762DD9_6125_4177_AA9B_79E8D68448DE_.wvu.PrintArea" localSheetId="2" hidden="1">'CHW Tables '!$A$4:$F$184</definedName>
    <definedName name="Z_8A762DD9_6125_4177_AA9B_79E8D68448DE_.wvu.PrintArea" localSheetId="1" hidden="1">Instructions!$A$1:$G$50</definedName>
    <definedName name="Z_8A762DD9_6125_4177_AA9B_79E8D68448DE_.wvu.PrintArea" localSheetId="3" hidden="1">'Non-Malaria iCCM commodities'!$A$4:$F$66</definedName>
    <definedName name="Z_8A762DD9_6125_4177_AA9B_79E8D68448DE_.wvu.Rows" localSheetId="2" hidden="1">'CHW Tables '!$123:$124</definedName>
    <definedName name="Z_8A762DD9_6125_4177_AA9B_79E8D68448DE_.wvu.Rows" localSheetId="3" hidden="1">'Non-Malaria iCCM commodities'!#REF!</definedName>
    <definedName name="Z_CD09CE3E_58EC_4EDC_BE6A_B9CFB40E5B97_.wvu.PrintArea" localSheetId="2" hidden="1">'CHW Tables '!$A$4:$F$184</definedName>
    <definedName name="Z_CD09CE3E_58EC_4EDC_BE6A_B9CFB40E5B97_.wvu.PrintArea" localSheetId="1" hidden="1">Instructions!$A$1:$G$50</definedName>
    <definedName name="Z_CD09CE3E_58EC_4EDC_BE6A_B9CFB40E5B97_.wvu.PrintArea" localSheetId="3" hidden="1">'Non-Malaria iCCM commodities'!$A$4:$F$66</definedName>
    <definedName name="Z_CD09CE3E_58EC_4EDC_BE6A_B9CFB40E5B97_.wvu.Rows" localSheetId="2" hidden="1">'CHW Tables '!$123:$124</definedName>
    <definedName name="Z_CD09CE3E_58EC_4EDC_BE6A_B9CFB40E5B97_.wvu.Rows" localSheetId="3" hidden="1">'Non-Malaria iCCM commodities'!#REF!</definedName>
    <definedName name="Z_DCBE10EC_8F38_2F45_867C_33FA420E36B5_.wvu.PrintArea" localSheetId="2" hidden="1">'CHW Tables '!$A$4:$F$184</definedName>
    <definedName name="Z_DCBE10EC_8F38_2F45_867C_33FA420E36B5_.wvu.PrintArea" localSheetId="1" hidden="1">Instructions!$A$1:$G$50</definedName>
    <definedName name="Z_DCBE10EC_8F38_2F45_867C_33FA420E36B5_.wvu.PrintArea" localSheetId="3" hidden="1">'Non-Malaria iCCM commodities'!$A$4:$F$66</definedName>
    <definedName name="Z_DCBE10EC_8F38_2F45_867C_33FA420E36B5_.wvu.Rows" localSheetId="2" hidden="1">'CHW Tables '!$123:$124</definedName>
    <definedName name="Z_DCBE10EC_8F38_2F45_867C_33FA420E36B5_.wvu.Rows" localSheetId="3" hidden="1">'Non-Malaria iCCM commodities'!#REF!</definedName>
  </definedNames>
  <calcPr calcId="191029"/>
  <customWorkbookViews>
    <customWorkbookView name="Laura Stocker - Personal View" guid="{CD09CE3E-58EC-4EDC-BE6A-B9CFB40E5B97}" mergeInterval="0" personalView="1" maximized="1" xWindow="-8" yWindow="-8" windowWidth="1936" windowHeight="1056" tabRatio="710" activeSheetId="1" showComments="commIndAndComment"/>
    <customWorkbookView name="Kristina Wallengren - Personal View" guid="{DCBE10EC-8F38-2F45-867C-33FA420E36B5}" mergeInterval="0" personalView="1" maximized="1" windowWidth="1280" windowHeight="600" tabRatio="710" activeSheetId="1" showComments="commIndAndComment"/>
    <customWorkbookView name="user - Personal View" guid="{5D020AB2-0A97-4230-BF83-062EE6184162}" mergeInterval="0" personalView="1" maximized="1" xWindow="1" yWindow="1" windowWidth="1280" windowHeight="543" tabRatio="710" activeSheetId="3"/>
    <customWorkbookView name="Suman Jain - Personal View" guid="{8A762DD9-6125-4177-AA9B-79E8D68448DE}" mergeInterval="0" personalView="1" maximized="1" xWindow="-8" yWindow="-8" windowWidth="1936" windowHeight="1056" tabRatio="710"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3" l="1"/>
  <c r="D61" i="3"/>
  <c r="C61" i="3"/>
  <c r="E53" i="3"/>
  <c r="D53" i="3"/>
  <c r="E29" i="3"/>
  <c r="D29" i="3"/>
  <c r="C29" i="3"/>
  <c r="E21" i="3"/>
  <c r="D21" i="3"/>
  <c r="C21" i="3"/>
  <c r="C53" i="3"/>
  <c r="C55" i="3"/>
  <c r="C22" i="3"/>
  <c r="C1" i="6"/>
  <c r="G5" i="6"/>
  <c r="A10" i="1" s="1"/>
  <c r="D30" i="3"/>
  <c r="E30" i="3"/>
  <c r="C30" i="3"/>
  <c r="D22" i="3"/>
  <c r="E22" i="3"/>
  <c r="D20" i="3"/>
  <c r="E20" i="3"/>
  <c r="C20" i="3"/>
  <c r="D62" i="3"/>
  <c r="E62" i="3"/>
  <c r="C62" i="3"/>
  <c r="D54" i="3"/>
  <c r="E54" i="3"/>
  <c r="C54" i="3"/>
  <c r="D52" i="3"/>
  <c r="E52" i="3"/>
  <c r="C52" i="3"/>
  <c r="E137" i="9"/>
  <c r="D270" i="9"/>
  <c r="E270" i="9"/>
  <c r="C270" i="9"/>
  <c r="D262" i="9"/>
  <c r="E262" i="9"/>
  <c r="C262" i="9"/>
  <c r="D260" i="9"/>
  <c r="E260" i="9"/>
  <c r="C260" i="9"/>
  <c r="D240" i="9"/>
  <c r="E240" i="9"/>
  <c r="C240" i="9"/>
  <c r="D232" i="9"/>
  <c r="E232" i="9"/>
  <c r="C232" i="9"/>
  <c r="D230" i="9"/>
  <c r="E230" i="9"/>
  <c r="C230" i="9"/>
  <c r="D210" i="9"/>
  <c r="E210" i="9"/>
  <c r="C210" i="9"/>
  <c r="D202" i="9"/>
  <c r="E202" i="9"/>
  <c r="C202" i="9"/>
  <c r="D200" i="9"/>
  <c r="E200" i="9"/>
  <c r="C200" i="9"/>
  <c r="D180" i="9"/>
  <c r="E180" i="9"/>
  <c r="C180" i="9"/>
  <c r="D172" i="9"/>
  <c r="E172" i="9"/>
  <c r="C172" i="9"/>
  <c r="D170" i="9"/>
  <c r="E170" i="9"/>
  <c r="C170" i="9"/>
  <c r="D142" i="9"/>
  <c r="E142" i="9"/>
  <c r="C142" i="9"/>
  <c r="D140" i="9"/>
  <c r="E140" i="9"/>
  <c r="C140" i="9"/>
  <c r="D118" i="9"/>
  <c r="E118" i="9"/>
  <c r="C118" i="9"/>
  <c r="D110" i="9"/>
  <c r="E110" i="9"/>
  <c r="C110" i="9"/>
  <c r="D108" i="9"/>
  <c r="E108" i="9"/>
  <c r="C108" i="9"/>
  <c r="D88" i="9"/>
  <c r="E88" i="9"/>
  <c r="C88" i="9"/>
  <c r="D80" i="9"/>
  <c r="E80" i="9"/>
  <c r="C80" i="9"/>
  <c r="D78" i="9"/>
  <c r="E78" i="9"/>
  <c r="C78" i="9"/>
  <c r="D58" i="9"/>
  <c r="E58" i="9"/>
  <c r="C58" i="9"/>
  <c r="D50" i="9"/>
  <c r="E50" i="9"/>
  <c r="C50" i="9"/>
  <c r="D48" i="9"/>
  <c r="E48" i="9"/>
  <c r="C48" i="9"/>
  <c r="D28" i="9"/>
  <c r="E28" i="9"/>
  <c r="C28" i="9"/>
  <c r="C21" i="9"/>
  <c r="C29" i="9"/>
  <c r="C31" i="9"/>
  <c r="C32" i="9"/>
  <c r="D21" i="9"/>
  <c r="D22" i="9"/>
  <c r="E21" i="9"/>
  <c r="E22" i="9"/>
  <c r="D20" i="9"/>
  <c r="E20" i="9"/>
  <c r="C20" i="9"/>
  <c r="D18" i="9"/>
  <c r="E18" i="9"/>
  <c r="C18" i="9"/>
  <c r="E24" i="9"/>
  <c r="E25" i="9"/>
  <c r="E29" i="9"/>
  <c r="D24" i="9"/>
  <c r="D25" i="9"/>
  <c r="D29" i="9"/>
  <c r="D31" i="9"/>
  <c r="D32" i="9"/>
  <c r="C24" i="9"/>
  <c r="C25" i="9"/>
  <c r="C22" i="9"/>
  <c r="C30" i="9"/>
  <c r="E263" i="9"/>
  <c r="D263" i="9"/>
  <c r="C263" i="9"/>
  <c r="E257" i="9"/>
  <c r="D257" i="9"/>
  <c r="C257" i="9"/>
  <c r="E233" i="9"/>
  <c r="D233" i="9"/>
  <c r="C233" i="9"/>
  <c r="E227" i="9"/>
  <c r="D227" i="9"/>
  <c r="C227" i="9"/>
  <c r="E203" i="9"/>
  <c r="D203" i="9"/>
  <c r="C203" i="9"/>
  <c r="E197" i="9"/>
  <c r="D197" i="9"/>
  <c r="C197" i="9"/>
  <c r="E173" i="9"/>
  <c r="D173" i="9"/>
  <c r="D181" i="9"/>
  <c r="C173" i="9"/>
  <c r="E167" i="9"/>
  <c r="D167" i="9"/>
  <c r="C167" i="9"/>
  <c r="E150" i="9"/>
  <c r="D150" i="9"/>
  <c r="C150" i="9"/>
  <c r="E143" i="9"/>
  <c r="D143" i="9"/>
  <c r="D151" i="9"/>
  <c r="D153" i="9"/>
  <c r="D154" i="9"/>
  <c r="C143" i="9"/>
  <c r="D137" i="9"/>
  <c r="C137" i="9"/>
  <c r="A123" i="9"/>
  <c r="E111" i="9"/>
  <c r="D111" i="9"/>
  <c r="C111" i="9"/>
  <c r="E105" i="9"/>
  <c r="D105" i="9"/>
  <c r="C105" i="9"/>
  <c r="E81" i="9"/>
  <c r="D81" i="9"/>
  <c r="C81" i="9"/>
  <c r="E75" i="9"/>
  <c r="D75" i="9"/>
  <c r="C75" i="9"/>
  <c r="E51" i="9"/>
  <c r="D51" i="9"/>
  <c r="C51" i="9"/>
  <c r="E45" i="9"/>
  <c r="D45" i="9"/>
  <c r="C45" i="9"/>
  <c r="E15" i="9"/>
  <c r="D15" i="9"/>
  <c r="C15" i="9"/>
  <c r="D30" i="9"/>
  <c r="D59" i="9"/>
  <c r="D54" i="9"/>
  <c r="D55" i="9"/>
  <c r="D52" i="9"/>
  <c r="E119" i="9"/>
  <c r="E114" i="9"/>
  <c r="E115" i="9"/>
  <c r="E112" i="9"/>
  <c r="E84" i="9"/>
  <c r="E85" i="9"/>
  <c r="E82" i="9"/>
  <c r="E89" i="9"/>
  <c r="D114" i="9"/>
  <c r="D115" i="9"/>
  <c r="D112" i="9"/>
  <c r="D119" i="9"/>
  <c r="E31" i="9"/>
  <c r="E32" i="9"/>
  <c r="E30" i="9"/>
  <c r="D89" i="9"/>
  <c r="D82" i="9"/>
  <c r="D84" i="9"/>
  <c r="D85" i="9"/>
  <c r="E264" i="9"/>
  <c r="E266" i="9"/>
  <c r="E267" i="9"/>
  <c r="E271" i="9"/>
  <c r="D266" i="9"/>
  <c r="D267" i="9"/>
  <c r="D264" i="9"/>
  <c r="D271" i="9"/>
  <c r="C266" i="9"/>
  <c r="C267" i="9"/>
  <c r="C264" i="9"/>
  <c r="E241" i="9"/>
  <c r="E236" i="9"/>
  <c r="E237" i="9"/>
  <c r="E234" i="9"/>
  <c r="D236" i="9"/>
  <c r="D237" i="9"/>
  <c r="D234" i="9"/>
  <c r="D241" i="9"/>
  <c r="C234" i="9"/>
  <c r="C236" i="9"/>
  <c r="C237" i="9"/>
  <c r="E204" i="9"/>
  <c r="E206" i="9"/>
  <c r="E207" i="9"/>
  <c r="D204" i="9"/>
  <c r="D206" i="9"/>
  <c r="D207" i="9"/>
  <c r="C204" i="9"/>
  <c r="C206" i="9"/>
  <c r="C207" i="9"/>
  <c r="E174" i="9"/>
  <c r="E176" i="9"/>
  <c r="E177" i="9"/>
  <c r="D182" i="9"/>
  <c r="D183" i="9"/>
  <c r="D184" i="9"/>
  <c r="D174" i="9"/>
  <c r="D176" i="9"/>
  <c r="D177" i="9"/>
  <c r="C176" i="9"/>
  <c r="C177" i="9"/>
  <c r="C174" i="9"/>
  <c r="E146" i="9"/>
  <c r="E147" i="9"/>
  <c r="E144" i="9"/>
  <c r="D146" i="9"/>
  <c r="D147" i="9"/>
  <c r="D144" i="9"/>
  <c r="C151" i="9"/>
  <c r="C153" i="9"/>
  <c r="C154" i="9"/>
  <c r="C146" i="9"/>
  <c r="C147" i="9"/>
  <c r="C144" i="9"/>
  <c r="C119" i="9"/>
  <c r="C112" i="9"/>
  <c r="C114" i="9"/>
  <c r="C115" i="9"/>
  <c r="C89" i="9"/>
  <c r="C84" i="9"/>
  <c r="C85" i="9"/>
  <c r="C82" i="9"/>
  <c r="E59" i="9"/>
  <c r="E54" i="9"/>
  <c r="E55" i="9"/>
  <c r="E52" i="9"/>
  <c r="C59" i="9"/>
  <c r="C52" i="9"/>
  <c r="C54" i="9"/>
  <c r="C55" i="9"/>
  <c r="E151" i="9"/>
  <c r="E153" i="9"/>
  <c r="E154" i="9"/>
  <c r="C211" i="9"/>
  <c r="E211" i="9"/>
  <c r="C241" i="9"/>
  <c r="C181" i="9"/>
  <c r="E181" i="9"/>
  <c r="D211" i="9"/>
  <c r="D152" i="9"/>
  <c r="C271" i="9"/>
  <c r="E91" i="9"/>
  <c r="E92" i="9"/>
  <c r="E90" i="9"/>
  <c r="D91" i="9"/>
  <c r="D92" i="9"/>
  <c r="D90" i="9"/>
  <c r="D61" i="9"/>
  <c r="D62" i="9"/>
  <c r="D60" i="9"/>
  <c r="D121" i="9"/>
  <c r="D120" i="9"/>
  <c r="E120" i="9"/>
  <c r="E121" i="9"/>
  <c r="E273" i="9"/>
  <c r="E274" i="9"/>
  <c r="E272" i="9"/>
  <c r="D273" i="9"/>
  <c r="D274" i="9"/>
  <c r="D272" i="9"/>
  <c r="C273" i="9"/>
  <c r="C274" i="9"/>
  <c r="C272" i="9"/>
  <c r="E243" i="9"/>
  <c r="E244" i="9"/>
  <c r="E242" i="9"/>
  <c r="D242" i="9"/>
  <c r="D243" i="9"/>
  <c r="D244" i="9"/>
  <c r="C243" i="9"/>
  <c r="C244" i="9"/>
  <c r="C242" i="9"/>
  <c r="E213" i="9"/>
  <c r="E214" i="9"/>
  <c r="E212" i="9"/>
  <c r="D213" i="9"/>
  <c r="D214" i="9"/>
  <c r="D212" i="9"/>
  <c r="C213" i="9"/>
  <c r="C214" i="9"/>
  <c r="C212" i="9"/>
  <c r="E183" i="9"/>
  <c r="E184" i="9"/>
  <c r="E182" i="9"/>
  <c r="C183" i="9"/>
  <c r="C184" i="9"/>
  <c r="C182" i="9"/>
  <c r="C152" i="9"/>
  <c r="C121" i="9"/>
  <c r="C122" i="9"/>
  <c r="C120" i="9"/>
  <c r="C91" i="9"/>
  <c r="C92" i="9"/>
  <c r="C90" i="9"/>
  <c r="E61" i="9"/>
  <c r="E62" i="9"/>
  <c r="E60" i="9"/>
  <c r="C61" i="9"/>
  <c r="C62" i="9"/>
  <c r="C60" i="9"/>
  <c r="E152" i="9"/>
  <c r="D122" i="9"/>
  <c r="D123" i="9"/>
  <c r="D124" i="9"/>
  <c r="E122" i="9"/>
  <c r="E123" i="9"/>
  <c r="E124" i="9"/>
  <c r="C123" i="9"/>
  <c r="C124" i="9"/>
  <c r="A15" i="1"/>
  <c r="C23" i="3"/>
  <c r="E55" i="3"/>
  <c r="E56" i="3"/>
  <c r="D55" i="3"/>
  <c r="D58" i="3"/>
  <c r="D59" i="3"/>
  <c r="E23" i="3"/>
  <c r="D23" i="3"/>
  <c r="D31" i="3"/>
  <c r="E49" i="3"/>
  <c r="D49" i="3"/>
  <c r="C49" i="3"/>
  <c r="E17" i="3"/>
  <c r="D17" i="3"/>
  <c r="C17" i="3"/>
  <c r="D26" i="3"/>
  <c r="D27" i="3"/>
  <c r="C26" i="3"/>
  <c r="C27" i="3"/>
  <c r="C24" i="3"/>
  <c r="E31" i="3"/>
  <c r="E26" i="3"/>
  <c r="E27" i="3"/>
  <c r="E24" i="3"/>
  <c r="E58" i="3"/>
  <c r="E59" i="3"/>
  <c r="C31" i="3"/>
  <c r="A317" i="6"/>
  <c r="G254" i="6"/>
  <c r="A323" i="6"/>
  <c r="A143" i="6"/>
  <c r="G200" i="6"/>
  <c r="G116" i="6"/>
  <c r="L17" i="5"/>
  <c r="G343" i="6"/>
  <c r="A173" i="6"/>
  <c r="G495" i="6"/>
  <c r="A138" i="6"/>
  <c r="A167" i="6"/>
  <c r="A380" i="6"/>
  <c r="A420" i="6"/>
  <c r="A211" i="6"/>
  <c r="G477" i="6"/>
  <c r="G3" i="6"/>
  <c r="A8" i="1" s="1"/>
  <c r="G294" i="6"/>
  <c r="G15" i="6"/>
  <c r="A23" i="1" s="1"/>
  <c r="A260" i="6"/>
  <c r="A244" i="6"/>
  <c r="G168" i="6"/>
  <c r="A330" i="6"/>
  <c r="A344" i="6"/>
  <c r="G173" i="6"/>
  <c r="G52" i="6"/>
  <c r="A60" i="1" s="1"/>
  <c r="G16" i="6"/>
  <c r="A24" i="1" s="1"/>
  <c r="G99" i="6"/>
  <c r="G194" i="6"/>
  <c r="G487" i="6"/>
  <c r="G182" i="6"/>
  <c r="G488" i="6"/>
  <c r="G383" i="6"/>
  <c r="G297" i="6"/>
  <c r="A171" i="6"/>
  <c r="A30" i="6"/>
  <c r="A21" i="9" s="1"/>
  <c r="A314" i="6"/>
  <c r="A483" i="6"/>
  <c r="A279" i="6"/>
  <c r="A63" i="6"/>
  <c r="A77" i="9" s="1"/>
  <c r="A237" i="6"/>
  <c r="A430" i="6"/>
  <c r="G344" i="6"/>
  <c r="G473" i="6"/>
  <c r="G438" i="6"/>
  <c r="A61" i="6"/>
  <c r="A59" i="9" s="1"/>
  <c r="A210" i="6"/>
  <c r="A359" i="6"/>
  <c r="A35" i="6"/>
  <c r="A29" i="9" s="1"/>
  <c r="A268" i="6"/>
  <c r="A181" i="6"/>
  <c r="A434" i="6"/>
  <c r="A166" i="6"/>
  <c r="G428" i="6"/>
  <c r="G197" i="6"/>
  <c r="A442" i="6"/>
  <c r="A101" i="6"/>
  <c r="A263" i="9" s="1"/>
  <c r="A108" i="6"/>
  <c r="A411" i="6"/>
  <c r="A376" i="6"/>
  <c r="A267" i="6"/>
  <c r="G144" i="6"/>
  <c r="G154" i="6"/>
  <c r="L158" i="5"/>
  <c r="L136" i="5"/>
  <c r="A456" i="6"/>
  <c r="G209" i="6"/>
  <c r="G289" i="6"/>
  <c r="A433" i="6"/>
  <c r="G448" i="6"/>
  <c r="G95" i="6"/>
  <c r="G440" i="6"/>
  <c r="G291" i="6"/>
  <c r="G33" i="6"/>
  <c r="A41" i="1" s="1"/>
  <c r="G467" i="6"/>
  <c r="G359" i="6"/>
  <c r="L166" i="5"/>
  <c r="L36" i="5"/>
  <c r="L151" i="5"/>
  <c r="A246" i="6"/>
  <c r="A259" i="6"/>
  <c r="A461" i="6"/>
  <c r="G217" i="6"/>
  <c r="A146" i="6"/>
  <c r="A321" i="6"/>
  <c r="A458" i="6"/>
  <c r="A99" i="6"/>
  <c r="A259" i="9" s="1"/>
  <c r="A197" i="6"/>
  <c r="A396" i="6"/>
  <c r="G442" i="6"/>
  <c r="G256" i="6"/>
  <c r="G202" i="6"/>
  <c r="G307" i="6"/>
  <c r="G29" i="6"/>
  <c r="A37" i="1" s="1"/>
  <c r="G184" i="6"/>
  <c r="G489" i="6"/>
  <c r="G153" i="6"/>
  <c r="A37" i="6"/>
  <c r="G348" i="6"/>
  <c r="G186" i="6"/>
  <c r="G375" i="6"/>
  <c r="G140" i="6"/>
  <c r="G105" i="6"/>
  <c r="G412" i="6"/>
  <c r="G325" i="6"/>
  <c r="G249" i="6"/>
  <c r="G267" i="6"/>
  <c r="G133" i="6"/>
  <c r="G11" i="6"/>
  <c r="A19" i="1" s="1"/>
  <c r="A441" i="6"/>
  <c r="A484" i="6"/>
  <c r="A282" i="6"/>
  <c r="A451" i="6"/>
  <c r="A247" i="6"/>
  <c r="A64" i="6"/>
  <c r="A79" i="9" s="1"/>
  <c r="A240" i="6"/>
  <c r="A77" i="6"/>
  <c r="A143" i="9" s="1"/>
  <c r="A253" i="6"/>
  <c r="A39" i="6"/>
  <c r="G284" i="6"/>
  <c r="G409" i="6"/>
  <c r="G225" i="6"/>
  <c r="G411" i="6"/>
  <c r="A349" i="6"/>
  <c r="A464" i="6"/>
  <c r="A170" i="6"/>
  <c r="A335" i="6"/>
  <c r="A76" i="6"/>
  <c r="A141" i="9" s="1"/>
  <c r="A292" i="6"/>
  <c r="A201" i="6"/>
  <c r="A394" i="6"/>
  <c r="A134" i="6"/>
  <c r="G388" i="6"/>
  <c r="G83" i="6"/>
  <c r="A92" i="1" s="1"/>
  <c r="A110" i="6"/>
  <c r="A470" i="6"/>
  <c r="A48" i="6"/>
  <c r="A48" i="3" s="1"/>
  <c r="A84" i="6"/>
  <c r="A179" i="9" s="1"/>
  <c r="A439" i="6"/>
  <c r="A432" i="6"/>
  <c r="A413" i="6"/>
  <c r="G242" i="6"/>
  <c r="G419" i="6"/>
  <c r="L96" i="5"/>
  <c r="L124" i="5"/>
  <c r="A7" i="6"/>
  <c r="A95" i="9" s="1"/>
  <c r="G418" i="6"/>
  <c r="A46" i="6"/>
  <c r="A132" i="6"/>
  <c r="A68" i="6"/>
  <c r="G60" i="6"/>
  <c r="A68" i="1" s="1"/>
  <c r="G160" i="6"/>
  <c r="G158" i="6"/>
  <c r="G303" i="6"/>
  <c r="G321" i="6"/>
  <c r="G180" i="6"/>
  <c r="G114" i="6"/>
  <c r="G358" i="6"/>
  <c r="G252" i="6"/>
  <c r="A194" i="6"/>
  <c r="A350" i="6"/>
  <c r="A294" i="6"/>
  <c r="A127" i="6"/>
  <c r="A481" i="6"/>
  <c r="G23" i="6"/>
  <c r="A31" i="1" s="1"/>
  <c r="A371" i="6"/>
  <c r="A83" i="6"/>
  <c r="A173" i="9" s="1"/>
  <c r="G494" i="6"/>
  <c r="G82" i="6"/>
  <c r="A91" i="1" s="1"/>
  <c r="G278" i="6"/>
  <c r="G64" i="6"/>
  <c r="A72" i="1" s="1"/>
  <c r="A88" i="6"/>
  <c r="A201" i="9" s="1"/>
  <c r="G374" i="6"/>
  <c r="A469" i="6"/>
  <c r="A263" i="6"/>
  <c r="A213" i="6"/>
  <c r="G185" i="6"/>
  <c r="G69" i="6"/>
  <c r="A77" i="1" s="1"/>
  <c r="A309" i="6"/>
  <c r="A184" i="6"/>
  <c r="A443" i="6"/>
  <c r="A131" i="6"/>
  <c r="G263" i="6"/>
  <c r="G271" i="6"/>
  <c r="A333" i="6"/>
  <c r="A320" i="6"/>
  <c r="A122" i="6"/>
  <c r="A421" i="6"/>
  <c r="G283" i="6"/>
  <c r="G215" i="6"/>
  <c r="G220" i="6"/>
  <c r="G273" i="6"/>
  <c r="G453" i="6"/>
  <c r="G277" i="6"/>
  <c r="G437" i="6"/>
  <c r="A287" i="6"/>
  <c r="A188" i="6"/>
  <c r="A302" i="6"/>
  <c r="L46" i="5"/>
  <c r="A293" i="6"/>
  <c r="L71" i="5"/>
  <c r="L47" i="5"/>
  <c r="L101" i="5"/>
  <c r="L54" i="5"/>
  <c r="A316" i="6"/>
  <c r="B3" i="5"/>
  <c r="B6" i="5"/>
  <c r="B66" i="9" s="1"/>
  <c r="A8" i="5"/>
  <c r="A4" i="5"/>
  <c r="S5" i="5"/>
  <c r="A29" i="6"/>
  <c r="A19" i="9" s="1"/>
  <c r="A86" i="6"/>
  <c r="A277" i="6"/>
  <c r="G13" i="6"/>
  <c r="A21" i="1" s="1"/>
  <c r="L242" i="5"/>
  <c r="L226" i="5"/>
  <c r="L210" i="5"/>
  <c r="L194" i="5"/>
  <c r="L178" i="5"/>
  <c r="L162" i="5"/>
  <c r="L146" i="5"/>
  <c r="L130" i="5"/>
  <c r="L114" i="5"/>
  <c r="L98" i="5"/>
  <c r="L82" i="5"/>
  <c r="L66" i="5"/>
  <c r="L50" i="5"/>
  <c r="L34" i="5"/>
  <c r="L18" i="5"/>
  <c r="L237" i="5"/>
  <c r="L221" i="5"/>
  <c r="L205" i="5"/>
  <c r="L220" i="5"/>
  <c r="L192" i="5"/>
  <c r="L171" i="5"/>
  <c r="L149" i="5"/>
  <c r="L128" i="5"/>
  <c r="L107" i="5"/>
  <c r="L85" i="5"/>
  <c r="L64" i="5"/>
  <c r="L43" i="5"/>
  <c r="L21" i="5"/>
  <c r="L235" i="5"/>
  <c r="L203" i="5"/>
  <c r="L180" i="5"/>
  <c r="L159" i="5"/>
  <c r="L137" i="5"/>
  <c r="L116" i="5"/>
  <c r="L95" i="5"/>
  <c r="L73" i="5"/>
  <c r="L52" i="5"/>
  <c r="L31" i="5"/>
  <c r="L9" i="5"/>
  <c r="L216" i="5"/>
  <c r="L189" i="5"/>
  <c r="L168" i="5"/>
  <c r="L147" i="5"/>
  <c r="L125" i="5"/>
  <c r="L104" i="5"/>
  <c r="L83" i="5"/>
  <c r="L61" i="5"/>
  <c r="L40" i="5"/>
  <c r="L19" i="5"/>
  <c r="L239" i="5"/>
  <c r="L207" i="5"/>
  <c r="L183" i="5"/>
  <c r="L161" i="5"/>
  <c r="L140" i="5"/>
  <c r="L119" i="5"/>
  <c r="L97" i="5"/>
  <c r="L76" i="5"/>
  <c r="L23" i="5"/>
  <c r="L28" i="5"/>
  <c r="L60" i="5"/>
  <c r="A193" i="6"/>
  <c r="A358" i="6"/>
  <c r="A139" i="6"/>
  <c r="G483" i="6"/>
  <c r="A296" i="6"/>
  <c r="A368" i="6"/>
  <c r="G77" i="6"/>
  <c r="A86" i="1" s="1"/>
  <c r="A85" i="6"/>
  <c r="A181" i="9" s="1"/>
  <c r="A178" i="6"/>
  <c r="G370" i="6"/>
  <c r="B5" i="5"/>
  <c r="B36" i="9" s="1"/>
  <c r="A6" i="5"/>
  <c r="G124" i="6"/>
  <c r="A7" i="2" s="1"/>
  <c r="A28" i="6"/>
  <c r="A17" i="9" s="1"/>
  <c r="A438" i="6"/>
  <c r="A364" i="6"/>
  <c r="L234" i="5"/>
  <c r="L214" i="5"/>
  <c r="L190" i="5"/>
  <c r="L170" i="5"/>
  <c r="L150" i="5"/>
  <c r="L126" i="5"/>
  <c r="L106" i="5"/>
  <c r="L86" i="5"/>
  <c r="L62" i="5"/>
  <c r="L42" i="5"/>
  <c r="L22" i="5"/>
  <c r="L225" i="5"/>
  <c r="L201" i="5"/>
  <c r="L236" i="5"/>
  <c r="L197" i="5"/>
  <c r="L165" i="5"/>
  <c r="L139" i="5"/>
  <c r="L112" i="5"/>
  <c r="L80" i="5"/>
  <c r="L53" i="5"/>
  <c r="L27" i="5"/>
  <c r="L219" i="5"/>
  <c r="L185" i="5"/>
  <c r="L153" i="5"/>
  <c r="L127" i="5"/>
  <c r="L100" i="5"/>
  <c r="L68" i="5"/>
  <c r="L41" i="5"/>
  <c r="L15" i="5"/>
  <c r="L240" i="5"/>
  <c r="L200" i="5"/>
  <c r="L173" i="5"/>
  <c r="L141" i="5"/>
  <c r="L115" i="5"/>
  <c r="L88" i="5"/>
  <c r="L56" i="5"/>
  <c r="L29" i="5"/>
  <c r="L3" i="5"/>
  <c r="L231" i="5"/>
  <c r="L193" i="5"/>
  <c r="L167" i="5"/>
  <c r="L135" i="5"/>
  <c r="L108" i="5"/>
  <c r="L81" i="5"/>
  <c r="L39" i="5"/>
  <c r="L65" i="5"/>
  <c r="A214" i="6"/>
  <c r="A81" i="6"/>
  <c r="A169" i="9" s="1"/>
  <c r="G80" i="6"/>
  <c r="A89" i="1" s="1"/>
  <c r="A177" i="6"/>
  <c r="A437" i="6"/>
  <c r="A354" i="6"/>
  <c r="A375" i="6"/>
  <c r="G441" i="6"/>
  <c r="G61" i="6"/>
  <c r="A69" i="1" s="1"/>
  <c r="A386" i="6"/>
  <c r="A36" i="6"/>
  <c r="A33" i="3" s="1"/>
  <c r="A111" i="6"/>
  <c r="A274" i="6"/>
  <c r="A397" i="6"/>
  <c r="A158" i="6"/>
  <c r="A229" i="6"/>
  <c r="A148" i="6"/>
  <c r="A431" i="6"/>
  <c r="A187" i="6"/>
  <c r="G379" i="6"/>
  <c r="G364" i="6"/>
  <c r="G54" i="6"/>
  <c r="A62" i="1" s="1"/>
  <c r="G115" i="6"/>
  <c r="G120" i="6"/>
  <c r="G381" i="6"/>
  <c r="G369" i="6"/>
  <c r="A307" i="6"/>
  <c r="A345" i="6"/>
  <c r="A472" i="6"/>
  <c r="A290" i="6"/>
  <c r="A479" i="6"/>
  <c r="A327" i="6"/>
  <c r="A16" i="6"/>
  <c r="E98" i="9" s="1"/>
  <c r="A152" i="6"/>
  <c r="A300" i="6"/>
  <c r="A133" i="6"/>
  <c r="A281" i="6"/>
  <c r="A398" i="6"/>
  <c r="A222" i="6"/>
  <c r="G239" i="6"/>
  <c r="G205" i="6"/>
  <c r="A33" i="6"/>
  <c r="A26" i="9" s="1"/>
  <c r="A334" i="6"/>
  <c r="A313" i="6"/>
  <c r="A113" i="6"/>
  <c r="A236" i="6"/>
  <c r="A25" i="6"/>
  <c r="A255" i="9" s="1"/>
  <c r="A347" i="6"/>
  <c r="A114" i="6"/>
  <c r="A440" i="6"/>
  <c r="A425" i="6"/>
  <c r="G110" i="6"/>
  <c r="G295" i="6"/>
  <c r="G227" i="6"/>
  <c r="A342" i="6"/>
  <c r="A305" i="6"/>
  <c r="A105" i="6"/>
  <c r="A216" i="6"/>
  <c r="A17" i="6"/>
  <c r="A131" i="9" s="1"/>
  <c r="A363" i="6"/>
  <c r="A162" i="6"/>
  <c r="A448" i="6"/>
  <c r="A457" i="6"/>
  <c r="G137" i="6"/>
  <c r="G306" i="6"/>
  <c r="G302" i="6"/>
  <c r="G276" i="6"/>
  <c r="A42" i="6"/>
  <c r="A217" i="9" s="1"/>
  <c r="G65" i="6"/>
  <c r="A73" i="1" s="1"/>
  <c r="G37" i="6"/>
  <c r="A45" i="1" s="1"/>
  <c r="G22" i="6"/>
  <c r="A30" i="1" s="1"/>
  <c r="G464" i="6"/>
  <c r="G400" i="6"/>
  <c r="G336" i="6"/>
  <c r="G272" i="6"/>
  <c r="G208" i="6"/>
  <c r="G479" i="6"/>
  <c r="G394" i="6"/>
  <c r="G309" i="6"/>
  <c r="G223" i="6"/>
  <c r="G143" i="6"/>
  <c r="G79" i="6"/>
  <c r="A88" i="1" s="1"/>
  <c r="G435" i="6"/>
  <c r="G350" i="6"/>
  <c r="G265" i="6"/>
  <c r="G179" i="6"/>
  <c r="G397" i="6"/>
  <c r="G58" i="6"/>
  <c r="A66" i="1" s="1"/>
  <c r="G460" i="6"/>
  <c r="G376" i="6"/>
  <c r="G292" i="6"/>
  <c r="G204" i="6"/>
  <c r="G447" i="6"/>
  <c r="G335" i="6"/>
  <c r="G218" i="6"/>
  <c r="G119" i="6"/>
  <c r="G462" i="6"/>
  <c r="G345" i="6"/>
  <c r="G233" i="6"/>
  <c r="G450" i="6"/>
  <c r="G237" i="6"/>
  <c r="G109" i="6"/>
  <c r="G406" i="6"/>
  <c r="G235" i="6"/>
  <c r="G108" i="6"/>
  <c r="G402" i="6"/>
  <c r="G67" i="6"/>
  <c r="A75" i="1" s="1"/>
  <c r="B4" i="5"/>
  <c r="B6" i="9" s="1"/>
  <c r="G126" i="6"/>
  <c r="A9" i="2" s="1"/>
  <c r="G128" i="6"/>
  <c r="G1" i="1" s="1"/>
  <c r="A223" i="6"/>
  <c r="L238" i="5"/>
  <c r="L206" i="5"/>
  <c r="L182" i="5"/>
  <c r="L154" i="5"/>
  <c r="L122" i="5"/>
  <c r="L94" i="5"/>
  <c r="L70" i="5"/>
  <c r="L38" i="5"/>
  <c r="L10" i="5"/>
  <c r="L217" i="5"/>
  <c r="L204" i="5"/>
  <c r="L160" i="5"/>
  <c r="L123" i="5"/>
  <c r="L91" i="5"/>
  <c r="L48" i="5"/>
  <c r="L11" i="5"/>
  <c r="L227" i="5"/>
  <c r="L175" i="5"/>
  <c r="L143" i="5"/>
  <c r="L105" i="5"/>
  <c r="L63" i="5"/>
  <c r="L25" i="5"/>
  <c r="L195" i="5"/>
  <c r="L157" i="5"/>
  <c r="L120" i="5"/>
  <c r="L77" i="5"/>
  <c r="L45" i="5"/>
  <c r="L8" i="5"/>
  <c r="L223" i="5"/>
  <c r="L177" i="5"/>
  <c r="L145" i="5"/>
  <c r="L103" i="5"/>
  <c r="L33" i="5"/>
  <c r="L7" i="5"/>
  <c r="A104" i="6"/>
  <c r="A78" i="1" s="1"/>
  <c r="A202" i="6"/>
  <c r="A450" i="6"/>
  <c r="A369" i="6"/>
  <c r="A212" i="6"/>
  <c r="G156" i="6"/>
  <c r="G6" i="6"/>
  <c r="A11" i="1" s="1"/>
  <c r="A233" i="6"/>
  <c r="A62" i="6"/>
  <c r="A412" i="6"/>
  <c r="G305" i="6"/>
  <c r="A15" i="6"/>
  <c r="C98" i="9" s="1"/>
  <c r="A121" i="6"/>
  <c r="A135" i="6"/>
  <c r="A416" i="6"/>
  <c r="G210" i="6"/>
  <c r="G293" i="6"/>
  <c r="G395" i="6"/>
  <c r="A67" i="6"/>
  <c r="A89" i="9" s="1"/>
  <c r="A392" i="6"/>
  <c r="A66" i="6"/>
  <c r="A87" i="9" s="1"/>
  <c r="A239" i="6"/>
  <c r="A72" i="6"/>
  <c r="A117" i="9" s="1"/>
  <c r="A264" i="6"/>
  <c r="A169" i="6"/>
  <c r="A466" i="6"/>
  <c r="A286" i="6"/>
  <c r="G472" i="6"/>
  <c r="G361" i="6"/>
  <c r="G171" i="6"/>
  <c r="A374" i="6"/>
  <c r="A217" i="6"/>
  <c r="A284" i="6"/>
  <c r="A455" i="6"/>
  <c r="A384" i="6"/>
  <c r="A235" i="6"/>
  <c r="G422" i="6"/>
  <c r="G162" i="6"/>
  <c r="A126" i="6"/>
  <c r="A422" i="6"/>
  <c r="A149" i="6"/>
  <c r="A172" i="6"/>
  <c r="A191" i="6"/>
  <c r="A12" i="6"/>
  <c r="A96" i="9" s="1"/>
  <c r="A179" i="6"/>
  <c r="G157" i="6"/>
  <c r="G170" i="6"/>
  <c r="A41" i="6"/>
  <c r="G51" i="6"/>
  <c r="A59" i="1" s="1"/>
  <c r="G480" i="6"/>
  <c r="G384" i="6"/>
  <c r="G304" i="6"/>
  <c r="G224" i="6"/>
  <c r="G458" i="6"/>
  <c r="G351" i="6"/>
  <c r="G245" i="6"/>
  <c r="G478" i="6"/>
  <c r="G371" i="6"/>
  <c r="G243" i="6"/>
  <c r="G482" i="6"/>
  <c r="A38" i="6"/>
  <c r="A4" i="9"/>
  <c r="G55" i="6"/>
  <c r="A63" i="1" s="1"/>
  <c r="G396" i="6"/>
  <c r="G268" i="6"/>
  <c r="G164" i="6"/>
  <c r="G362" i="6"/>
  <c r="G191" i="6"/>
  <c r="G75" i="6"/>
  <c r="A84" i="1" s="1"/>
  <c r="G377" i="6"/>
  <c r="G206" i="6"/>
  <c r="G333" i="6"/>
  <c r="G130" i="6"/>
  <c r="G363" i="6"/>
  <c r="G152" i="6"/>
  <c r="G445" i="6"/>
  <c r="G21" i="6"/>
  <c r="A29" i="1" s="1"/>
  <c r="G56" i="6"/>
  <c r="A64" i="1" s="1"/>
  <c r="G436" i="6"/>
  <c r="G324" i="6"/>
  <c r="G212" i="6"/>
  <c r="G410" i="6"/>
  <c r="G261" i="6"/>
  <c r="G425" i="6"/>
  <c r="G275" i="6"/>
  <c r="G461" i="6"/>
  <c r="G183" i="6"/>
  <c r="G470" i="6"/>
  <c r="G246" i="6"/>
  <c r="G81" i="6"/>
  <c r="A90" i="1" s="1"/>
  <c r="G317" i="6"/>
  <c r="G149" i="6"/>
  <c r="G486" i="6"/>
  <c r="G315" i="6"/>
  <c r="G148" i="6"/>
  <c r="A43" i="6"/>
  <c r="A247" i="9" s="1"/>
  <c r="G17" i="6"/>
  <c r="A25" i="1" s="1"/>
  <c r="G452" i="6"/>
  <c r="G300" i="6"/>
  <c r="G485" i="6"/>
  <c r="G282" i="6"/>
  <c r="G103" i="6"/>
  <c r="G339" i="6"/>
  <c r="G493" i="6"/>
  <c r="G146" i="6"/>
  <c r="G342" i="6"/>
  <c r="G97" i="6"/>
  <c r="G285" i="6"/>
  <c r="G101" i="6"/>
  <c r="G337" i="6"/>
  <c r="G132" i="6"/>
  <c r="A401" i="6"/>
  <c r="A445" i="6"/>
  <c r="A50" i="6"/>
  <c r="A21" i="3" s="1"/>
  <c r="A163" i="6"/>
  <c r="A251" i="6"/>
  <c r="A468" i="6"/>
  <c r="A404" i="6"/>
  <c r="A340" i="6"/>
  <c r="A218" i="6"/>
  <c r="A90" i="6"/>
  <c r="A209" i="9" s="1"/>
  <c r="A467" i="6"/>
  <c r="A403" i="6"/>
  <c r="A339" i="6"/>
  <c r="A215" i="6"/>
  <c r="A87" i="6"/>
  <c r="A199" i="9" s="1"/>
  <c r="A31" i="6"/>
  <c r="A113" i="9" s="1"/>
  <c r="A96" i="6"/>
  <c r="A239" i="9"/>
  <c r="A160" i="6"/>
  <c r="A224" i="6"/>
  <c r="A288" i="6"/>
  <c r="A93" i="6"/>
  <c r="A229" i="9" s="1"/>
  <c r="A157" i="6"/>
  <c r="A221" i="6"/>
  <c r="A285" i="6"/>
  <c r="A478" i="6"/>
  <c r="A414" i="6"/>
  <c r="G444" i="6"/>
  <c r="G244" i="6"/>
  <c r="G346" i="6"/>
  <c r="G87" i="6"/>
  <c r="G270" i="6"/>
  <c r="G226" i="6"/>
  <c r="G331" i="6"/>
  <c r="G434" i="6"/>
  <c r="G138" i="6"/>
  <c r="G326" i="6"/>
  <c r="G89" i="6"/>
  <c r="A115" i="6"/>
  <c r="A489" i="6"/>
  <c r="A453" i="6"/>
  <c r="A488" i="6"/>
  <c r="A400" i="6"/>
  <c r="A298" i="6"/>
  <c r="A130" i="6"/>
  <c r="A463" i="6"/>
  <c r="A379" i="6"/>
  <c r="A255" i="6"/>
  <c r="A79" i="6"/>
  <c r="A151" i="9"/>
  <c r="A58" i="6"/>
  <c r="A49" i="9" s="1"/>
  <c r="A140" i="6"/>
  <c r="A228" i="6"/>
  <c r="A312" i="6"/>
  <c r="A73" i="6"/>
  <c r="A119" i="9" s="1"/>
  <c r="A161" i="6"/>
  <c r="A245" i="6"/>
  <c r="A329" i="6"/>
  <c r="A410" i="6"/>
  <c r="A346" i="6"/>
  <c r="A230" i="6"/>
  <c r="A102" i="6"/>
  <c r="A269" i="9" s="1"/>
  <c r="A40" i="6"/>
  <c r="G476" i="6"/>
  <c r="G280" i="6"/>
  <c r="G399" i="6"/>
  <c r="G131" i="6"/>
  <c r="G323" i="6"/>
  <c r="G322" i="6"/>
  <c r="A150" i="6"/>
  <c r="A318" i="6"/>
  <c r="A418" i="6"/>
  <c r="A297" i="6"/>
  <c r="A185" i="6"/>
  <c r="A69" i="6"/>
  <c r="A107" i="9" s="1"/>
  <c r="A280" i="6"/>
  <c r="A168" i="6"/>
  <c r="A56" i="6"/>
  <c r="A199" i="6"/>
  <c r="A383" i="6"/>
  <c r="A242" i="6"/>
  <c r="A408" i="6"/>
  <c r="A155" i="6"/>
  <c r="A393" i="6"/>
  <c r="A147" i="6"/>
  <c r="G142" i="6"/>
  <c r="G90" i="6"/>
  <c r="G455" i="6"/>
  <c r="G481" i="6"/>
  <c r="G281" i="6"/>
  <c r="G357" i="6"/>
  <c r="G456" i="6"/>
  <c r="G125" i="6"/>
  <c r="A8" i="2" s="1"/>
  <c r="G459" i="6"/>
  <c r="A391" i="6"/>
  <c r="L230" i="5"/>
  <c r="L202" i="5"/>
  <c r="L174" i="5"/>
  <c r="L142" i="5"/>
  <c r="L118" i="5"/>
  <c r="L90" i="5"/>
  <c r="L58" i="5"/>
  <c r="L30" i="5"/>
  <c r="L6" i="5"/>
  <c r="L241" i="5"/>
  <c r="L213" i="5"/>
  <c r="L187" i="5"/>
  <c r="L155" i="5"/>
  <c r="L117" i="5"/>
  <c r="L75" i="5"/>
  <c r="L37" i="5"/>
  <c r="L5" i="5"/>
  <c r="L211" i="5"/>
  <c r="L169" i="5"/>
  <c r="L132" i="5"/>
  <c r="L89" i="5"/>
  <c r="L57" i="5"/>
  <c r="L20" i="5"/>
  <c r="L232" i="5"/>
  <c r="L184" i="5"/>
  <c r="L152" i="5"/>
  <c r="L109" i="5"/>
  <c r="L72" i="5"/>
  <c r="L35" i="5"/>
  <c r="L215" i="5"/>
  <c r="L172" i="5"/>
  <c r="L129" i="5"/>
  <c r="L92" i="5"/>
  <c r="L12" i="5"/>
  <c r="L44" i="5"/>
  <c r="A475" i="6"/>
  <c r="G198" i="6"/>
  <c r="A92" i="6"/>
  <c r="G112" i="6"/>
  <c r="A4" i="6"/>
  <c r="A5" i="9" s="1"/>
  <c r="G424" i="6"/>
  <c r="A142" i="6"/>
  <c r="A145" i="6"/>
  <c r="A303" i="6"/>
  <c r="A91" i="6"/>
  <c r="A211" i="9" s="1"/>
  <c r="G178" i="6"/>
  <c r="A310" i="6"/>
  <c r="A18" i="6"/>
  <c r="C10" i="9" s="1"/>
  <c r="A343" i="6"/>
  <c r="A361" i="6"/>
  <c r="G161" i="6"/>
  <c r="A32" i="6"/>
  <c r="A176" i="9" s="1"/>
  <c r="G366" i="6"/>
  <c r="G257" i="6"/>
  <c r="G12" i="6"/>
  <c r="A20" i="1" s="1"/>
  <c r="A477" i="6"/>
  <c r="A315" i="6"/>
  <c r="A352" i="6"/>
  <c r="A447" i="6"/>
  <c r="A175" i="6"/>
  <c r="A116" i="6"/>
  <c r="A14" i="6"/>
  <c r="A190" i="9" s="1"/>
  <c r="A209" i="6"/>
  <c r="A426" i="6"/>
  <c r="A174" i="6"/>
  <c r="G308" i="6"/>
  <c r="G169" i="6"/>
  <c r="A94" i="6"/>
  <c r="A231" i="9" s="1"/>
  <c r="A406" i="6"/>
  <c r="A165" i="6"/>
  <c r="A180" i="6"/>
  <c r="A159" i="6"/>
  <c r="A27" i="6"/>
  <c r="A18" i="3" s="1"/>
  <c r="A480" i="6"/>
  <c r="A55" i="6"/>
  <c r="G117" i="6"/>
  <c r="G155" i="6"/>
  <c r="A206" i="6"/>
  <c r="A482" i="6"/>
  <c r="A54" i="6"/>
  <c r="A47" i="3" s="1"/>
  <c r="A7" i="5"/>
  <c r="A476" i="6"/>
  <c r="L198" i="5"/>
  <c r="L138" i="5"/>
  <c r="L78" i="5"/>
  <c r="L26" i="5"/>
  <c r="L233" i="5"/>
  <c r="L228" i="5"/>
  <c r="L144" i="5"/>
  <c r="L69" i="5"/>
  <c r="L164" i="5"/>
  <c r="L84" i="5"/>
  <c r="L4" i="5"/>
  <c r="L179" i="5"/>
  <c r="L99" i="5"/>
  <c r="L24" i="5"/>
  <c r="A5" i="5"/>
  <c r="A200" i="6"/>
  <c r="L186" i="5"/>
  <c r="L134" i="5"/>
  <c r="L74" i="5"/>
  <c r="L14" i="5"/>
  <c r="L229" i="5"/>
  <c r="L212" i="5"/>
  <c r="L133" i="5"/>
  <c r="L59" i="5"/>
  <c r="L243" i="5"/>
  <c r="L148" i="5"/>
  <c r="L79" i="5"/>
  <c r="L163" i="5"/>
  <c r="L93" i="5"/>
  <c r="L13" i="5"/>
  <c r="L188" i="5"/>
  <c r="L113" i="5"/>
  <c r="L49" i="5"/>
  <c r="A52" i="6"/>
  <c r="A29" i="3" s="1"/>
  <c r="A491" i="6"/>
  <c r="A107" i="6"/>
  <c r="A486" i="6"/>
  <c r="A98" i="6"/>
  <c r="G367" i="6"/>
  <c r="A51" i="6"/>
  <c r="A55" i="3"/>
  <c r="G78" i="6"/>
  <c r="A87" i="1" s="1"/>
  <c r="G316" i="6"/>
  <c r="G102" i="6"/>
  <c r="A331" i="6"/>
  <c r="A226" i="6"/>
  <c r="A103" i="6"/>
  <c r="A271" i="9" s="1"/>
  <c r="A59" i="6"/>
  <c r="A51" i="9" s="1"/>
  <c r="A366" i="6"/>
  <c r="G426" i="6"/>
  <c r="A182" i="6"/>
  <c r="A65" i="6"/>
  <c r="A81" i="9" s="1"/>
  <c r="A271" i="6"/>
  <c r="A283" i="6"/>
  <c r="A270" i="6"/>
  <c r="A324" i="6"/>
  <c r="A71" i="6"/>
  <c r="A111" i="9" s="1"/>
  <c r="A266" i="6"/>
  <c r="A195" i="6"/>
  <c r="G465" i="6"/>
  <c r="G216" i="6"/>
  <c r="G24" i="6"/>
  <c r="A32" i="1" s="1"/>
  <c r="G19" i="6"/>
  <c r="A27" i="1" s="1"/>
  <c r="G432" i="6"/>
  <c r="G320" i="6"/>
  <c r="G192" i="6"/>
  <c r="G415" i="6"/>
  <c r="G266" i="6"/>
  <c r="G111" i="6"/>
  <c r="G414" i="6"/>
  <c r="G286" i="6"/>
  <c r="G439" i="6"/>
  <c r="G63" i="6"/>
  <c r="A71" i="1" s="1"/>
  <c r="G40" i="6"/>
  <c r="A48" i="1" s="1"/>
  <c r="G356" i="6"/>
  <c r="G228" i="6"/>
  <c r="G389" i="6"/>
  <c r="G165" i="6"/>
  <c r="G430" i="6"/>
  <c r="G259" i="6"/>
  <c r="G279" i="6"/>
  <c r="G491" i="6"/>
  <c r="G193" i="6"/>
  <c r="A44" i="6"/>
  <c r="A5" i="3" s="1"/>
  <c r="G25" i="6"/>
  <c r="A33" i="1" s="1"/>
  <c r="G468" i="6"/>
  <c r="G296" i="6"/>
  <c r="G490" i="6"/>
  <c r="G298" i="6"/>
  <c r="G91" i="6"/>
  <c r="G355" i="6"/>
  <c r="G163" i="6"/>
  <c r="G141" i="6"/>
  <c r="G353" i="6"/>
  <c r="G113" i="6"/>
  <c r="G274" i="6"/>
  <c r="G53" i="6"/>
  <c r="A61" i="1" s="1"/>
  <c r="G213" i="6"/>
  <c r="G258" i="6"/>
  <c r="G118" i="6"/>
  <c r="G433" i="6"/>
  <c r="A449" i="6"/>
  <c r="A75" i="6"/>
  <c r="A139" i="9" s="1"/>
  <c r="A492" i="6"/>
  <c r="A348" i="6"/>
  <c r="A74" i="6"/>
  <c r="A351" i="6"/>
  <c r="A95" i="6"/>
  <c r="A233" i="9" s="1"/>
  <c r="A136" i="6"/>
  <c r="A308" i="6"/>
  <c r="A129" i="6"/>
  <c r="A273" i="6"/>
  <c r="A390" i="6"/>
  <c r="A238" i="6"/>
  <c r="A23" i="6"/>
  <c r="F132" i="9" s="1"/>
  <c r="G382" i="6"/>
  <c r="G255" i="6"/>
  <c r="G232" i="6"/>
  <c r="G30" i="6"/>
  <c r="A38" i="1" s="1"/>
  <c r="A198" i="6"/>
  <c r="A362" i="6"/>
  <c r="A454" i="6"/>
  <c r="A265" i="6"/>
  <c r="A137" i="6"/>
  <c r="A26" i="6"/>
  <c r="A44" i="9" s="1"/>
  <c r="A248" i="6"/>
  <c r="A120" i="6"/>
  <c r="A8" i="6"/>
  <c r="A127" i="9" s="1"/>
  <c r="A207" i="6"/>
  <c r="A399" i="6"/>
  <c r="A49" i="6"/>
  <c r="A51" i="3" s="1"/>
  <c r="A258" i="6"/>
  <c r="A424" i="6"/>
  <c r="A219" i="6"/>
  <c r="A409" i="6"/>
  <c r="A275" i="6"/>
  <c r="G177" i="6"/>
  <c r="G96" i="6"/>
  <c r="G92" i="6"/>
  <c r="G93" i="6"/>
  <c r="G211" i="6"/>
  <c r="G147" i="6"/>
  <c r="G469" i="6"/>
  <c r="G392" i="6"/>
  <c r="A446" i="6"/>
  <c r="A301" i="6"/>
  <c r="A205" i="6"/>
  <c r="A125" i="6"/>
  <c r="A272" i="6"/>
  <c r="A192" i="6"/>
  <c r="A112" i="6"/>
  <c r="A13" i="6"/>
  <c r="A189" i="9" s="1"/>
  <c r="A151" i="6"/>
  <c r="A311" i="6"/>
  <c r="A419" i="6"/>
  <c r="A19" i="6"/>
  <c r="D10" i="9" s="1"/>
  <c r="A186" i="6"/>
  <c r="A356" i="6"/>
  <c r="A436" i="6"/>
  <c r="A123" i="6"/>
  <c r="A291" i="6"/>
  <c r="A299" i="6"/>
  <c r="A337" i="6"/>
  <c r="G166" i="6"/>
  <c r="G454" i="6"/>
  <c r="G221" i="6"/>
  <c r="G134" i="6"/>
  <c r="G407" i="6"/>
  <c r="G398" i="6"/>
  <c r="G175" i="6"/>
  <c r="G431" i="6"/>
  <c r="G340" i="6"/>
  <c r="G31" i="6"/>
  <c r="A39" i="1"/>
  <c r="G187" i="6"/>
  <c r="G401" i="6"/>
  <c r="G413" i="6"/>
  <c r="G299" i="6"/>
  <c r="G247" i="6"/>
  <c r="G238" i="6"/>
  <c r="G10" i="6"/>
  <c r="A18" i="1" s="1"/>
  <c r="G341" i="6"/>
  <c r="G236" i="6"/>
  <c r="G408" i="6"/>
  <c r="G123" i="6"/>
  <c r="A5" i="2" s="1"/>
  <c r="G86" i="6"/>
  <c r="G449" i="6"/>
  <c r="G386" i="6"/>
  <c r="G318" i="6"/>
  <c r="G139" i="6"/>
  <c r="G421" i="6"/>
  <c r="G312" i="6"/>
  <c r="G484" i="6"/>
  <c r="G66" i="6"/>
  <c r="A74" i="1" s="1"/>
  <c r="G201" i="6"/>
  <c r="G393" i="6"/>
  <c r="G159" i="6"/>
  <c r="G330" i="6"/>
  <c r="G176" i="6"/>
  <c r="G352" i="6"/>
  <c r="G496" i="6"/>
  <c r="G38" i="6"/>
  <c r="A46" i="1" s="1"/>
  <c r="G35" i="6"/>
  <c r="A43" i="1" s="1"/>
  <c r="G310" i="6"/>
  <c r="A365" i="6"/>
  <c r="A459" i="6"/>
  <c r="A124" i="6"/>
  <c r="A382" i="6"/>
  <c r="G262" i="6"/>
  <c r="A234" i="6"/>
  <c r="A328" i="6"/>
  <c r="G385" i="6"/>
  <c r="A118" i="6"/>
  <c r="A89" i="6"/>
  <c r="A203" i="9" s="1"/>
  <c r="A367" i="6"/>
  <c r="A20" i="6"/>
  <c r="E100" i="9" s="1"/>
  <c r="G253" i="6"/>
  <c r="A322" i="6"/>
  <c r="A402" i="6"/>
  <c r="A427" i="6"/>
  <c r="G8" i="6"/>
  <c r="A16" i="1" s="1"/>
  <c r="A78" i="6"/>
  <c r="A149" i="9" s="1"/>
  <c r="A405" i="6"/>
  <c r="L55" i="5"/>
  <c r="L156" i="5"/>
  <c r="L51" i="5"/>
  <c r="L208" i="5"/>
  <c r="L111" i="5"/>
  <c r="L16" i="5"/>
  <c r="L176" i="5"/>
  <c r="L102" i="5"/>
  <c r="L218" i="5"/>
  <c r="S3" i="5"/>
  <c r="G360" i="6"/>
  <c r="G107" i="6"/>
  <c r="G327" i="6"/>
  <c r="G347" i="6"/>
  <c r="A353" i="6"/>
  <c r="A227" i="6"/>
  <c r="A460" i="6"/>
  <c r="A306" i="6"/>
  <c r="A471" i="6"/>
  <c r="A319" i="6"/>
  <c r="A34" i="6"/>
  <c r="A27" i="9" s="1"/>
  <c r="A196" i="6"/>
  <c r="A9" i="6"/>
  <c r="A157" i="9" s="1"/>
  <c r="A153" i="6"/>
  <c r="A325" i="6"/>
  <c r="A370" i="6"/>
  <c r="A190" i="6"/>
  <c r="G429" i="6"/>
  <c r="G451" i="6"/>
  <c r="G319" i="6"/>
  <c r="G328" i="6"/>
  <c r="G28" i="6"/>
  <c r="A36" i="1" s="1"/>
  <c r="A70" i="6"/>
  <c r="A109" i="9" s="1"/>
  <c r="A262" i="6"/>
  <c r="A378" i="6"/>
  <c r="A474" i="6"/>
  <c r="A225" i="6"/>
  <c r="A117" i="6"/>
  <c r="A332" i="6"/>
  <c r="A204" i="6"/>
  <c r="A100" i="6"/>
  <c r="A261" i="9" s="1"/>
  <c r="A45" i="6"/>
  <c r="A37" i="3" s="1"/>
  <c r="A295" i="6"/>
  <c r="A423" i="6"/>
  <c r="A82" i="6"/>
  <c r="A171" i="9" s="1"/>
  <c r="A336" i="6"/>
  <c r="A444" i="6"/>
  <c r="A373" i="6"/>
  <c r="A203" i="6"/>
  <c r="A385" i="6"/>
  <c r="G251" i="6"/>
  <c r="G199" i="6"/>
  <c r="G145" i="6"/>
  <c r="G136" i="6"/>
  <c r="G334" i="6"/>
  <c r="G207" i="6"/>
  <c r="G196" i="6"/>
  <c r="G59" i="6"/>
  <c r="A67" i="1" s="1"/>
  <c r="G68" i="6"/>
  <c r="A76" i="1" s="1"/>
  <c r="A462" i="6"/>
  <c r="A269" i="6"/>
  <c r="A189" i="6"/>
  <c r="A109" i="6"/>
  <c r="A5" i="6"/>
  <c r="A35" i="9" s="1"/>
  <c r="A256" i="6"/>
  <c r="A176" i="6"/>
  <c r="A80" i="6"/>
  <c r="A24" i="6"/>
  <c r="A46" i="3" s="1"/>
  <c r="A183" i="6"/>
  <c r="A355" i="6"/>
  <c r="A435" i="6"/>
  <c r="A60" i="6"/>
  <c r="A57" i="9" s="1"/>
  <c r="A250" i="6"/>
  <c r="A372" i="6"/>
  <c r="A452" i="6"/>
  <c r="A357" i="6"/>
  <c r="A377" i="6"/>
  <c r="A381" i="6"/>
  <c r="A465" i="6"/>
  <c r="G219" i="6"/>
  <c r="G73" i="6"/>
  <c r="A82" i="1" s="1"/>
  <c r="G338" i="6"/>
  <c r="G203" i="6"/>
  <c r="G104" i="6"/>
  <c r="G190" i="6"/>
  <c r="G446" i="6"/>
  <c r="G234" i="6"/>
  <c r="G188" i="6"/>
  <c r="G372" i="6"/>
  <c r="G57" i="6"/>
  <c r="A65" i="1" s="1"/>
  <c r="G230" i="6"/>
  <c r="G443" i="6"/>
  <c r="G189" i="6"/>
  <c r="G466" i="6"/>
  <c r="G417" i="6"/>
  <c r="G301" i="6"/>
  <c r="G313" i="6"/>
  <c r="G151" i="6"/>
  <c r="G378" i="6"/>
  <c r="G264" i="6"/>
  <c r="G492" i="6"/>
  <c r="G62" i="6"/>
  <c r="A70" i="1" s="1"/>
  <c r="G88" i="6"/>
  <c r="G150" i="6"/>
  <c r="G403" i="6"/>
  <c r="G250" i="6"/>
  <c r="G474" i="6"/>
  <c r="G332" i="6"/>
  <c r="G26" i="6"/>
  <c r="A34" i="1" s="1"/>
  <c r="G311" i="6"/>
  <c r="G222" i="6"/>
  <c r="G457" i="6"/>
  <c r="G181" i="6"/>
  <c r="G373" i="6"/>
  <c r="G240" i="6"/>
  <c r="G368" i="6"/>
  <c r="G50" i="6"/>
  <c r="A58" i="1"/>
  <c r="G4" i="6"/>
  <c r="A9" i="1" s="1"/>
  <c r="G404" i="6"/>
  <c r="G76" i="6"/>
  <c r="A85" i="1" s="1"/>
  <c r="A389" i="6"/>
  <c r="A415" i="6"/>
  <c r="A276" i="6"/>
  <c r="G39" i="6"/>
  <c r="A47" i="1" s="1"/>
  <c r="A417" i="6"/>
  <c r="A395" i="6"/>
  <c r="A261" i="6"/>
  <c r="G98" i="6"/>
  <c r="A338" i="6"/>
  <c r="A232" i="6"/>
  <c r="A407" i="6"/>
  <c r="A473" i="6"/>
  <c r="G269" i="6"/>
  <c r="G314" i="6"/>
  <c r="A106" i="6"/>
  <c r="G365" i="6"/>
  <c r="A156" i="6"/>
  <c r="G9" i="6"/>
  <c r="A17" i="1" s="1"/>
  <c r="A231" i="6"/>
  <c r="A243" i="6"/>
  <c r="L87" i="5"/>
  <c r="L199" i="5"/>
  <c r="L67" i="5"/>
  <c r="L224" i="5"/>
  <c r="L121" i="5"/>
  <c r="L32" i="5"/>
  <c r="L181" i="5"/>
  <c r="L110" i="5"/>
  <c r="L222" i="5"/>
  <c r="S4" i="5"/>
  <c r="B7" i="5"/>
  <c r="B96" i="9" s="1"/>
  <c r="B8" i="5"/>
  <c r="B128" i="9" s="1"/>
  <c r="E33" i="3"/>
  <c r="E34" i="3"/>
  <c r="E32" i="3"/>
  <c r="C32" i="3"/>
  <c r="C33" i="3"/>
  <c r="C34" i="3"/>
  <c r="E63" i="3"/>
  <c r="D56" i="3"/>
  <c r="D63" i="3"/>
  <c r="C56" i="3"/>
  <c r="C63" i="3"/>
  <c r="C58" i="3"/>
  <c r="C59" i="3"/>
  <c r="D32" i="3"/>
  <c r="D33" i="3"/>
  <c r="D34" i="3"/>
  <c r="D24" i="3"/>
  <c r="G94" i="6"/>
  <c r="A144" i="6"/>
  <c r="A154" i="6"/>
  <c r="A164" i="6"/>
  <c r="G71" i="6"/>
  <c r="A80" i="1" s="1"/>
  <c r="G41" i="6"/>
  <c r="A49" i="1" s="1"/>
  <c r="B10" i="5"/>
  <c r="B188" i="9" s="1"/>
  <c r="Z4" i="5"/>
  <c r="A10" i="6"/>
  <c r="A187" i="9" s="1"/>
  <c r="G42" i="6"/>
  <c r="A50" i="1" s="1"/>
  <c r="A15" i="5"/>
  <c r="B38" i="3" s="1"/>
  <c r="B14" i="5"/>
  <c r="B39" i="3" s="1"/>
  <c r="G106" i="6"/>
  <c r="G248" i="6"/>
  <c r="A257" i="6"/>
  <c r="G423" i="6"/>
  <c r="G174" i="6"/>
  <c r="A387" i="6"/>
  <c r="A57" i="6"/>
  <c r="A47" i="9" s="1"/>
  <c r="L131" i="5"/>
  <c r="A360" i="6"/>
  <c r="G416" i="6"/>
  <c r="A241" i="6"/>
  <c r="A341" i="6"/>
  <c r="A6" i="6"/>
  <c r="A65" i="9" s="1"/>
  <c r="A9" i="5"/>
  <c r="Z6" i="5"/>
  <c r="G14" i="6"/>
  <c r="A22" i="1" s="1"/>
  <c r="G27" i="6"/>
  <c r="A35" i="1" s="1"/>
  <c r="B11" i="5"/>
  <c r="B218" i="9" s="1"/>
  <c r="B13" i="5"/>
  <c r="B7" i="3" s="1"/>
  <c r="G74" i="6"/>
  <c r="A83" i="1" s="1"/>
  <c r="A22" i="6"/>
  <c r="E223" i="9" s="1"/>
  <c r="L191" i="5"/>
  <c r="G387" i="6"/>
  <c r="A128" i="6"/>
  <c r="A326" i="6"/>
  <c r="G354" i="6"/>
  <c r="A97" i="6"/>
  <c r="A241" i="9" s="1"/>
  <c r="G420" i="6"/>
  <c r="G290" i="6"/>
  <c r="A485" i="6"/>
  <c r="L196" i="5"/>
  <c r="B9" i="5"/>
  <c r="B158" i="9" s="1"/>
  <c r="Z5" i="5"/>
  <c r="G46" i="6"/>
  <c r="A54" i="1" s="1"/>
  <c r="G45" i="6"/>
  <c r="A53" i="1" s="1"/>
  <c r="A11" i="5"/>
  <c r="A3" i="6"/>
  <c r="A14" i="1" s="1"/>
  <c r="G100" i="6"/>
  <c r="G195" i="6"/>
  <c r="G329" i="6"/>
  <c r="A254" i="6"/>
  <c r="L209" i="5"/>
  <c r="A141" i="6"/>
  <c r="G172" i="6"/>
  <c r="G32" i="6"/>
  <c r="A40" i="1" s="1"/>
  <c r="G463" i="6"/>
  <c r="A119" i="6"/>
  <c r="A487" i="6"/>
  <c r="S7" i="5"/>
  <c r="G34" i="6"/>
  <c r="A42" i="1" s="1"/>
  <c r="G44" i="6"/>
  <c r="A52" i="1" s="1"/>
  <c r="A10" i="5"/>
  <c r="A47" i="6"/>
  <c r="A15" i="3" s="1"/>
  <c r="G7" i="6"/>
  <c r="A429" i="6"/>
  <c r="A208" i="6"/>
  <c r="G167" i="6"/>
  <c r="G229" i="6"/>
  <c r="G287" i="6"/>
  <c r="A249" i="6"/>
  <c r="A3" i="5"/>
  <c r="G36" i="6"/>
  <c r="A44" i="1" s="1"/>
  <c r="G18" i="6"/>
  <c r="A26" i="1" s="1"/>
  <c r="A278" i="6"/>
  <c r="G391" i="6"/>
  <c r="A220" i="6"/>
  <c r="G349" i="6"/>
  <c r="G214" i="6"/>
  <c r="G20" i="6"/>
  <c r="A28" i="1" s="1"/>
  <c r="S6" i="5"/>
  <c r="G49" i="6"/>
  <c r="A57" i="1" s="1"/>
  <c r="G70" i="6"/>
  <c r="A79" i="1" s="1"/>
  <c r="B12" i="5"/>
  <c r="B248" i="9" s="1"/>
  <c r="A13" i="5"/>
  <c r="G84" i="6"/>
  <c r="A12" i="1" s="1"/>
  <c r="G475" i="6"/>
  <c r="A53" i="6"/>
  <c r="A31" i="3" s="1"/>
  <c r="G427" i="6"/>
  <c r="G380" i="6"/>
  <c r="G288" i="6"/>
  <c r="A428" i="6"/>
  <c r="A490" i="6"/>
  <c r="G135" i="6"/>
  <c r="G471" i="6"/>
  <c r="A252" i="6"/>
  <c r="A388" i="6"/>
  <c r="G241" i="6"/>
  <c r="G260" i="6"/>
  <c r="A289" i="6"/>
  <c r="G231" i="6"/>
  <c r="A21" i="6"/>
  <c r="G43" i="6"/>
  <c r="A51" i="1" s="1"/>
  <c r="A12" i="5"/>
  <c r="G85" i="6"/>
  <c r="A13" i="1" s="1"/>
  <c r="G405" i="6"/>
  <c r="G390" i="6"/>
  <c r="A304" i="6"/>
  <c r="G122" i="6"/>
  <c r="A4" i="2" s="1"/>
  <c r="Z7" i="5"/>
  <c r="A11" i="6"/>
  <c r="A38" i="3" s="1"/>
  <c r="G47" i="6"/>
  <c r="A55" i="1" s="1"/>
  <c r="B15" i="5"/>
  <c r="A14" i="5"/>
  <c r="Z3" i="5"/>
  <c r="G48" i="6"/>
  <c r="A56" i="1" s="1"/>
  <c r="G72" i="6"/>
  <c r="A81" i="1" s="1"/>
  <c r="E65" i="3"/>
  <c r="E66" i="3"/>
  <c r="E64" i="3"/>
  <c r="D65" i="3"/>
  <c r="D66" i="3"/>
  <c r="D64" i="3"/>
  <c r="C64" i="3"/>
  <c r="C65" i="3"/>
  <c r="C66" i="3"/>
  <c r="F1" i="3"/>
  <c r="F70" i="9"/>
  <c r="D12" i="3"/>
  <c r="A66" i="9"/>
  <c r="A248" i="9"/>
  <c r="A168" i="9"/>
  <c r="A50" i="3"/>
  <c r="A188" i="9"/>
  <c r="A158" i="9"/>
  <c r="E38" i="9"/>
  <c r="E68" i="9"/>
  <c r="E130" i="9"/>
  <c r="E8" i="9"/>
  <c r="E9" i="3"/>
  <c r="E250" i="9"/>
  <c r="E41" i="3"/>
  <c r="E160" i="9"/>
  <c r="E220" i="9"/>
  <c r="E190" i="9"/>
  <c r="A23" i="3"/>
  <c r="A106" i="9"/>
  <c r="A65" i="3"/>
  <c r="F1" i="9"/>
  <c r="A220" i="9"/>
  <c r="A57" i="3"/>
  <c r="A235" i="9"/>
  <c r="B6" i="3"/>
  <c r="C250" i="9"/>
  <c r="A23" i="9"/>
  <c r="A31" i="9"/>
  <c r="A25" i="3"/>
  <c r="C220" i="9"/>
  <c r="D162" i="9"/>
  <c r="A53" i="9"/>
  <c r="C38" i="9"/>
  <c r="A14" i="3"/>
  <c r="A175" i="9"/>
  <c r="A183" i="9"/>
  <c r="A61" i="9"/>
  <c r="A243" i="9"/>
  <c r="C190" i="9"/>
  <c r="A145" i="9"/>
  <c r="A273" i="9"/>
  <c r="A153" i="9"/>
  <c r="A74" i="9"/>
  <c r="A205" i="9"/>
  <c r="D70" i="9"/>
  <c r="A265" i="9"/>
  <c r="A213" i="9"/>
  <c r="C160" i="9"/>
  <c r="A83" i="9"/>
  <c r="D192" i="9"/>
  <c r="A4" i="3"/>
  <c r="A102" i="9"/>
  <c r="A224" i="9"/>
  <c r="A121" i="9" l="1"/>
  <c r="A91" i="9"/>
  <c r="A53" i="3"/>
  <c r="A116" i="9"/>
  <c r="A14" i="9"/>
  <c r="A196" i="9"/>
  <c r="A73" i="9"/>
  <c r="A195" i="9"/>
  <c r="A225" i="9"/>
  <c r="A43" i="9"/>
  <c r="A13" i="9"/>
  <c r="A103" i="9"/>
  <c r="A135" i="9"/>
  <c r="A6" i="3"/>
  <c r="A165" i="9"/>
  <c r="E162" i="9"/>
  <c r="E12" i="3"/>
  <c r="E192" i="9"/>
  <c r="C70" i="9"/>
  <c r="A251" i="9"/>
  <c r="E222" i="9"/>
  <c r="A191" i="9"/>
  <c r="A10" i="3"/>
  <c r="D222" i="9"/>
  <c r="A99" i="9"/>
  <c r="C192" i="9"/>
  <c r="A7" i="9"/>
  <c r="C222" i="9"/>
  <c r="A61" i="3"/>
  <c r="A6" i="9"/>
  <c r="F222" i="9"/>
  <c r="C40" i="9"/>
  <c r="C132" i="9"/>
  <c r="F100" i="9"/>
  <c r="A128" i="9"/>
  <c r="F44" i="3"/>
  <c r="A72" i="9"/>
  <c r="C9" i="3"/>
  <c r="A160" i="9"/>
  <c r="C100" i="9"/>
  <c r="A16" i="3"/>
  <c r="A39" i="3"/>
  <c r="A36" i="9"/>
  <c r="A69" i="9"/>
  <c r="C252" i="9"/>
  <c r="C162" i="9"/>
  <c r="C12" i="3"/>
  <c r="C44" i="3"/>
  <c r="A7" i="3"/>
  <c r="F192" i="9"/>
  <c r="A68" i="9"/>
  <c r="A218" i="9"/>
  <c r="F12" i="3"/>
  <c r="A161" i="9"/>
  <c r="A60" i="3"/>
  <c r="A208" i="9"/>
  <c r="A206" i="9"/>
  <c r="A54" i="9"/>
  <c r="A98" i="9"/>
  <c r="A148" i="9"/>
  <c r="A63" i="3"/>
  <c r="D252" i="9"/>
  <c r="A130" i="9"/>
  <c r="A40" i="3"/>
  <c r="A198" i="9"/>
  <c r="A41" i="3"/>
  <c r="A178" i="9"/>
  <c r="F162" i="9"/>
  <c r="D40" i="9"/>
  <c r="D44" i="3"/>
  <c r="A219" i="9"/>
  <c r="A56" i="9"/>
  <c r="A38" i="9"/>
  <c r="H2" i="2"/>
  <c r="A250" i="9"/>
  <c r="A268" i="9"/>
  <c r="A9" i="3"/>
  <c r="D132" i="9"/>
  <c r="D100" i="9"/>
  <c r="C71" i="9"/>
  <c r="A8" i="9"/>
  <c r="A76" i="9"/>
  <c r="A86" i="9"/>
  <c r="A194" i="9"/>
  <c r="C223" i="9"/>
  <c r="A258" i="9"/>
  <c r="A221" i="9"/>
  <c r="A134" i="9"/>
  <c r="A42" i="9"/>
  <c r="E10" i="9"/>
  <c r="A159" i="9"/>
  <c r="A84" i="9"/>
  <c r="C130" i="9"/>
  <c r="D223" i="9"/>
  <c r="E132" i="9"/>
  <c r="A129" i="9"/>
  <c r="A12" i="9"/>
  <c r="D71" i="9"/>
  <c r="A164" i="9"/>
  <c r="E71" i="9"/>
  <c r="A136" i="9"/>
  <c r="A8" i="3"/>
  <c r="A254" i="9"/>
  <c r="A146" i="9"/>
  <c r="A114" i="9"/>
  <c r="E70" i="9"/>
  <c r="E40" i="9"/>
  <c r="A228" i="9"/>
  <c r="F10" i="9"/>
  <c r="A266" i="9"/>
  <c r="A9" i="9"/>
  <c r="A97" i="9"/>
  <c r="A24" i="9"/>
  <c r="A58" i="3"/>
  <c r="C8" i="9"/>
  <c r="A236" i="9"/>
  <c r="A226" i="9"/>
  <c r="C41" i="3"/>
  <c r="A249" i="9"/>
  <c r="A26" i="3"/>
  <c r="A46" i="9"/>
  <c r="A42" i="3"/>
  <c r="A39" i="9"/>
  <c r="A104" i="9"/>
  <c r="A256" i="9"/>
  <c r="E44" i="3"/>
  <c r="E252" i="9"/>
  <c r="A138" i="9"/>
  <c r="F252" i="9"/>
  <c r="A238" i="9"/>
  <c r="F40" i="9"/>
  <c r="A166" i="9"/>
  <c r="C68" i="9"/>
  <c r="A19" i="3"/>
  <c r="A67" i="9"/>
  <c r="A37" i="9"/>
  <c r="A16" i="9"/>
  <c r="A28" i="3"/>
</calcChain>
</file>

<file path=xl/sharedStrings.xml><?xml version="1.0" encoding="utf-8"?>
<sst xmlns="http://schemas.openxmlformats.org/spreadsheetml/2006/main" count="1617" uniqueCount="1101">
  <si>
    <t>Selected coverage indicator</t>
  </si>
  <si>
    <t>Year 1</t>
  </si>
  <si>
    <t>Year 2</t>
  </si>
  <si>
    <t>Year 3</t>
  </si>
  <si>
    <t>Insert year</t>
  </si>
  <si>
    <t>#</t>
  </si>
  <si>
    <t>Year</t>
  </si>
  <si>
    <t>Data source</t>
  </si>
  <si>
    <t>Comments</t>
  </si>
  <si>
    <t>Current national coverage</t>
  </si>
  <si>
    <t>Insert latest results</t>
  </si>
  <si>
    <t>%</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</si>
  <si>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</si>
  <si>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</si>
  <si>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</si>
  <si>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</si>
  <si>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</si>
  <si>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</si>
  <si>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</si>
  <si>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Priority Module</t>
  </si>
  <si>
    <t>Comments / Assumptions</t>
  </si>
  <si>
    <t>Indicador de cobertura seleccionado</t>
  </si>
  <si>
    <t xml:space="preserve">Cobertura nacional actual </t>
  </si>
  <si>
    <t>Inserte los últimos resultados</t>
  </si>
  <si>
    <t>Año</t>
  </si>
  <si>
    <t>Año 1</t>
  </si>
  <si>
    <t>Año 2</t>
  </si>
  <si>
    <t>Año 3</t>
  </si>
  <si>
    <t>Fuente de datos</t>
  </si>
  <si>
    <t>Comentarios</t>
  </si>
  <si>
    <t>Necesidades estimadas actuales del país</t>
  </si>
  <si>
    <t>Tuberculosis</t>
  </si>
  <si>
    <t xml:space="preserve">Carefully read the instructions in the "Instructions" tab before completing the programmatic gap analysis table. 
The instructions have been tailored to each specific module/intervention. </t>
  </si>
  <si>
    <t>Component</t>
  </si>
  <si>
    <t>Applicant Type</t>
  </si>
  <si>
    <t>Modules</t>
  </si>
  <si>
    <t>Please select…</t>
  </si>
  <si>
    <t>Please read the Instructions sheet carefully before completing the programmatic gap tables.</t>
  </si>
  <si>
    <t>Applicant</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</si>
  <si>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</si>
  <si>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</si>
  <si>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</si>
  <si>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</si>
  <si>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</si>
  <si>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</si>
  <si>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</si>
  <si>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</si>
  <si>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</si>
  <si>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</si>
  <si>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</si>
  <si>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</si>
  <si>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</si>
  <si>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</si>
  <si>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</si>
  <si>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</si>
  <si>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</si>
  <si>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</si>
  <si>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</si>
  <si>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</si>
  <si>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</si>
  <si>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</si>
  <si>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</si>
  <si>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</si>
  <si>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</si>
  <si>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</si>
  <si>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</si>
  <si>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</si>
  <si>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</si>
  <si>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</si>
  <si>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</si>
  <si>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</si>
  <si>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</si>
  <si>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</si>
  <si>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</si>
  <si>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</si>
  <si>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</si>
  <si>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</si>
  <si>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</si>
  <si>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</si>
  <si>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</si>
  <si>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</si>
  <si>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</si>
  <si>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</si>
  <si>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</si>
  <si>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</si>
  <si>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</si>
  <si>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</si>
  <si>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</si>
  <si>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</si>
  <si>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</si>
  <si>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</si>
  <si>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</si>
  <si>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</si>
  <si>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</si>
  <si>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</si>
  <si>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</si>
  <si>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</si>
  <si>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</si>
  <si>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</si>
  <si>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</si>
  <si>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</si>
  <si>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</si>
  <si>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</si>
  <si>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</si>
  <si>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</si>
  <si>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</si>
  <si>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</si>
  <si>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</si>
  <si>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</si>
  <si>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</si>
  <si>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</si>
  <si>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</si>
  <si>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</si>
  <si>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</si>
  <si>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</si>
  <si>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</si>
  <si>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</si>
  <si>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</si>
  <si>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</si>
  <si>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</si>
  <si>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</si>
  <si>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</si>
  <si>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</si>
  <si>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</si>
  <si>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</si>
  <si>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</si>
  <si>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</si>
  <si>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</si>
  <si>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</si>
  <si>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</si>
  <si>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</si>
  <si>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</si>
  <si>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</si>
  <si>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</si>
  <si>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</si>
  <si>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</si>
  <si>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</si>
  <si>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</si>
  <si>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</si>
  <si>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</si>
  <si>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</si>
  <si>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</si>
  <si>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</si>
  <si>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</si>
  <si>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</si>
  <si>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</si>
  <si>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</si>
  <si>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</si>
  <si>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</si>
  <si>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</si>
  <si>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</si>
  <si>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</si>
  <si>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</si>
  <si>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</si>
  <si>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</si>
  <si>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</si>
  <si>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</si>
  <si>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</si>
  <si>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</si>
  <si>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</si>
  <si>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</si>
  <si>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</si>
  <si>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</si>
  <si>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</si>
  <si>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</si>
  <si>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</si>
  <si>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</si>
  <si>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</si>
  <si>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</si>
  <si>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</si>
  <si>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</si>
  <si>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</si>
  <si>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</si>
  <si>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</si>
  <si>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</si>
  <si>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</si>
  <si>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</si>
  <si>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</si>
  <si>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</si>
  <si>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</si>
  <si>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</si>
  <si>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</si>
  <si>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</si>
  <si>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</si>
  <si>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</si>
  <si>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</si>
  <si>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</si>
  <si>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</si>
  <si>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</si>
  <si>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</si>
  <si>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</si>
  <si>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</si>
  <si>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</si>
  <si>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</si>
  <si>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</si>
  <si>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</si>
  <si>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</si>
  <si>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</si>
  <si>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</si>
  <si>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</si>
  <si>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</si>
  <si>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</si>
  <si>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</si>
  <si>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</si>
  <si>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</si>
  <si>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</si>
  <si>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</si>
  <si>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</si>
  <si>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</si>
  <si>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</si>
  <si>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</si>
  <si>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</si>
  <si>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</si>
  <si>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</si>
  <si>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</si>
  <si>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</si>
  <si>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</si>
  <si>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</si>
  <si>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</si>
  <si>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</si>
  <si>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</si>
  <si>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</si>
  <si>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</si>
  <si>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</si>
  <si>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</si>
  <si>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</si>
  <si>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</si>
  <si>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</si>
  <si>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</si>
  <si>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</si>
  <si>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</si>
  <si>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</si>
  <si>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</si>
  <si>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</si>
  <si>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</si>
  <si>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</si>
  <si>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</si>
  <si>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Geography</t>
  </si>
  <si>
    <t>Please select your geography…</t>
  </si>
  <si>
    <t>CCM</t>
  </si>
  <si>
    <t>non-CCM</t>
  </si>
  <si>
    <t>Curacao</t>
  </si>
  <si>
    <t>Korea (Republic)</t>
  </si>
  <si>
    <t>Libya</t>
  </si>
  <si>
    <t>Palestine</t>
  </si>
  <si>
    <t>Sint Maarten (Dutch part)</t>
  </si>
  <si>
    <t>Czechia</t>
  </si>
  <si>
    <r>
      <rPr>
        <sz val="11"/>
        <color theme="1"/>
        <rFont val="Calibri"/>
        <family val="2"/>
      </rPr>
      <t>Sélectionner…</t>
    </r>
  </si>
  <si>
    <r>
      <rPr>
        <sz val="11"/>
        <color theme="1"/>
        <rFont val="Calibri"/>
        <family val="2"/>
      </rPr>
      <t>ICN</t>
    </r>
  </si>
  <si>
    <r>
      <rPr>
        <sz val="11"/>
        <color theme="1"/>
        <rFont val="Calibri"/>
        <family val="2"/>
      </rPr>
      <t>non ICN</t>
    </r>
  </si>
  <si>
    <r>
      <rPr>
        <sz val="11"/>
        <color theme="1"/>
        <rFont val="Calibri"/>
        <family val="2"/>
      </rPr>
      <t>Sélectionnez votre lieu géographique…</t>
    </r>
  </si>
  <si>
    <r>
      <rPr>
        <sz val="11"/>
        <color theme="1"/>
        <rFont val="Calibri"/>
        <family val="2"/>
      </rPr>
      <t>Module prioritaire</t>
    </r>
  </si>
  <si>
    <r>
      <rPr>
        <sz val="11"/>
        <color theme="1"/>
        <rFont val="Calibri"/>
        <family val="2"/>
      </rPr>
      <t>Indicateur de couverture sélectionné</t>
    </r>
  </si>
  <si>
    <r>
      <rPr>
        <sz val="11"/>
        <color theme="1"/>
        <rFont val="Calibri"/>
        <family val="2"/>
      </rPr>
      <t>Couverture nationale actuelle</t>
    </r>
  </si>
  <si>
    <r>
      <rPr>
        <sz val="11"/>
        <color theme="1"/>
        <rFont val="Calibri"/>
        <family val="2"/>
      </rPr>
      <t>Indiquez les résultats les plus récents</t>
    </r>
  </si>
  <si>
    <r>
      <rPr>
        <sz val="11"/>
        <color theme="1"/>
        <rFont val="Calibri"/>
        <family val="2"/>
      </rPr>
      <t>Année</t>
    </r>
  </si>
  <si>
    <r>
      <rPr>
        <sz val="11"/>
        <color theme="1"/>
        <rFont val="Calibri"/>
        <family val="2"/>
      </rPr>
      <t>Source des données</t>
    </r>
  </si>
  <si>
    <r>
      <rPr>
        <sz val="11"/>
        <color theme="1"/>
        <rFont val="Calibri"/>
        <family val="2"/>
      </rPr>
      <t>Observations</t>
    </r>
  </si>
  <si>
    <r>
      <rPr>
        <sz val="11"/>
        <color theme="1"/>
        <rFont val="Calibri"/>
        <family val="2"/>
      </rPr>
      <t>Année 1</t>
    </r>
  </si>
  <si>
    <r>
      <rPr>
        <sz val="11"/>
        <color theme="1"/>
        <rFont val="Calibri"/>
        <family val="2"/>
      </rPr>
      <t>Année 2</t>
    </r>
  </si>
  <si>
    <r>
      <rPr>
        <sz val="11"/>
        <color theme="1"/>
        <rFont val="Calibri"/>
        <family val="2"/>
      </rPr>
      <t>Année 3</t>
    </r>
  </si>
  <si>
    <r>
      <rPr>
        <sz val="11"/>
        <color theme="1"/>
        <rFont val="Calibri"/>
        <family val="2"/>
      </rPr>
      <t>Indiquez l'année</t>
    </r>
  </si>
  <si>
    <r>
      <rPr>
        <sz val="11"/>
        <color theme="1"/>
        <rFont val="Calibri"/>
        <family val="2"/>
      </rPr>
      <t>Observations/Hypothèses</t>
    </r>
  </si>
  <si>
    <r>
      <rPr>
        <sz val="11"/>
        <color theme="1"/>
        <rFont val="Calibri"/>
        <family val="2"/>
      </rPr>
      <t>Estimation des besoins actuels du pays</t>
    </r>
  </si>
  <si>
    <r>
      <rPr>
        <sz val="11"/>
        <color theme="1"/>
        <rFont val="Calibri"/>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</si>
  <si>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Calibri"/>
        <family val="2"/>
      </rPr>
      <t>Tableau vierge des déficits programmatiques TB (si nécessaire, par intervention prioritaire)</t>
    </r>
  </si>
  <si>
    <r>
      <rPr>
        <sz val="11"/>
        <color theme="1"/>
        <rFont val="Calibri"/>
        <family val="2"/>
      </rPr>
      <t>Veuillez lire attentivement la feuille Instructions avant de compléter le tableau d'analyse des déficits programmatiques.</t>
    </r>
  </si>
  <si>
    <r>
      <rPr>
        <sz val="11"/>
        <color theme="1"/>
        <rFont val="Calibri"/>
        <family val="2"/>
      </rPr>
      <t>Pour remplir cette feuille de présentation, sélectionnez un lieu géographique et un type de candidat dans les listes déroulantes.</t>
    </r>
  </si>
  <si>
    <r>
      <rPr>
        <sz val="11"/>
        <color theme="1"/>
        <rFont val="Calibri"/>
        <family val="2"/>
      </rPr>
      <t>Candidat</t>
    </r>
  </si>
  <si>
    <r>
      <rPr>
        <sz val="11"/>
        <color theme="1"/>
        <rFont val="Calibri"/>
        <family val="2"/>
      </rPr>
      <t>Composante</t>
    </r>
  </si>
  <si>
    <r>
      <rPr>
        <sz val="11"/>
        <color theme="1"/>
        <rFont val="Calibri"/>
        <family val="2"/>
      </rPr>
      <t>Type de candidat</t>
    </r>
  </si>
  <si>
    <t>Módulo prioritario</t>
  </si>
  <si>
    <t>Inserte el año</t>
  </si>
  <si>
    <t>Solicitante</t>
  </si>
  <si>
    <t>Componente</t>
  </si>
  <si>
    <t>Tipo de solicitante</t>
  </si>
  <si>
    <t>Seleccione…</t>
  </si>
  <si>
    <t>MCP</t>
  </si>
  <si>
    <t>entidad no vinculada a un MCP</t>
  </si>
  <si>
    <t>Seleccione su zona geográfica</t>
  </si>
  <si>
    <t xml:space="preserve">Para completar la portada, seleccione la zona geográfica y el tipo de solicitante de las listas desplegables.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</si>
  <si>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</si>
  <si>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</si>
  <si>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 xml:space="preserve">Lea detenidamente las instrucciones en la pestaña "Instrucciones" antes de completar la tabla de análisis de brecha programático. Las instrucciones se han adaptado a cada módulo o intervención específico. </t>
  </si>
  <si>
    <t>Tuberculosis - Tabla de brecha programático vacía (en caso necesario, por intervención prioritaria)</t>
  </si>
  <si>
    <t>Lea detenidamente la hoja de instrucciones antes de completar la tabla de análisis de brecha programático.</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</si>
  <si>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</si>
  <si>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t>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</si>
  <si>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</si>
  <si>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Programmatic Gap Tables</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</si>
  <si>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</si>
  <si>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</si>
  <si>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</si>
  <si>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</si>
  <si>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</si>
  <si>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</si>
  <si>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</si>
  <si>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</si>
  <si>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</si>
  <si>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</si>
  <si>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</si>
  <si>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</si>
  <si>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</si>
  <si>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</si>
  <si>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</si>
  <si>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</si>
  <si>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</si>
  <si>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</si>
  <si>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</si>
  <si>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</si>
  <si>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</si>
  <si>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</si>
  <si>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</si>
  <si>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</si>
  <si>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</si>
  <si>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</si>
  <si>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</si>
  <si>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</si>
  <si>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</si>
  <si>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</si>
  <si>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</si>
  <si>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</si>
  <si>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</si>
  <si>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</si>
  <si>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</si>
  <si>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</si>
  <si>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</si>
  <si>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</si>
  <si>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</si>
  <si>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</si>
  <si>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</si>
  <si>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</si>
  <si>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</si>
  <si>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</si>
  <si>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</si>
  <si>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</si>
  <si>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</si>
  <si>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</si>
  <si>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</si>
  <si>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</si>
  <si>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</si>
  <si>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</si>
  <si>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</si>
  <si>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</si>
  <si>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</si>
  <si>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</si>
  <si>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</si>
  <si>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</si>
  <si>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</si>
  <si>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</si>
  <si>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</si>
  <si>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</si>
  <si>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</si>
  <si>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</si>
  <si>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</si>
  <si>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</si>
  <si>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</si>
  <si>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</si>
  <si>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</si>
  <si>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</si>
  <si>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</si>
  <si>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</si>
  <si>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</si>
  <si>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</si>
  <si>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</si>
  <si>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</si>
  <si>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</si>
  <si>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</si>
  <si>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</si>
  <si>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</si>
  <si>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</si>
  <si>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</si>
  <si>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</si>
  <si>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</si>
  <si>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</si>
  <si>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</si>
  <si>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</si>
  <si>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</si>
  <si>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</si>
  <si>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</si>
  <si>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</si>
  <si>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</si>
  <si>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</si>
  <si>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</si>
  <si>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</si>
  <si>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</si>
  <si>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</si>
  <si>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</si>
  <si>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</si>
  <si>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</si>
  <si>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</si>
  <si>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</si>
  <si>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</si>
  <si>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</si>
  <si>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</si>
  <si>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</si>
  <si>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</si>
  <si>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</si>
  <si>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</si>
  <si>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</si>
  <si>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</si>
  <si>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</si>
  <si>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</si>
  <si>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</si>
  <si>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</si>
  <si>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</si>
  <si>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</si>
  <si>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</si>
  <si>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</si>
  <si>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</si>
  <si>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</si>
  <si>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</si>
  <si>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</si>
  <si>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</si>
  <si>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</si>
  <si>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</si>
  <si>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</si>
  <si>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</si>
  <si>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</si>
  <si>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</si>
  <si>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</si>
  <si>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</si>
  <si>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</si>
  <si>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</si>
  <si>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</si>
  <si>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</si>
  <si>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</si>
  <si>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</si>
  <si>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</si>
  <si>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</si>
  <si>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</si>
  <si>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</si>
  <si>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</si>
  <si>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</si>
  <si>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</si>
  <si>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</si>
  <si>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</si>
  <si>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</si>
  <si>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</si>
  <si>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</si>
  <si>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</si>
  <si>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</si>
  <si>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</si>
  <si>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</si>
  <si>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</si>
  <si>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</si>
  <si>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</si>
  <si>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</si>
  <si>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</si>
  <si>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</si>
  <si>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</si>
  <si>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</si>
  <si>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</si>
  <si>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</si>
  <si>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</si>
  <si>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</si>
  <si>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</si>
  <si>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</si>
  <si>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</si>
  <si>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</si>
  <si>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</si>
  <si>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</si>
  <si>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</si>
  <si>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</si>
  <si>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</si>
  <si>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</si>
  <si>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</si>
  <si>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</si>
  <si>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</si>
  <si>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</si>
  <si>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</si>
  <si>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</si>
  <si>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</si>
  <si>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</si>
  <si>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</si>
  <si>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</si>
  <si>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</si>
  <si>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</si>
  <si>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</si>
  <si>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</si>
  <si>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</si>
  <si>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</si>
  <si>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</si>
  <si>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</si>
  <si>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</si>
  <si>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</si>
  <si>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</si>
  <si>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</si>
  <si>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</si>
  <si>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</si>
  <si>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</si>
  <si>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</si>
  <si>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</si>
  <si>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</si>
  <si>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</si>
  <si>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</si>
  <si>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</si>
  <si>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</si>
  <si>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</si>
  <si>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</si>
  <si>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</si>
  <si>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</si>
  <si>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</si>
  <si>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</si>
  <si>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</si>
  <si>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</si>
  <si>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</si>
  <si>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</si>
  <si>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</si>
  <si>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</si>
  <si>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</si>
  <si>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</si>
  <si>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</si>
  <si>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</si>
  <si>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</si>
  <si>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</si>
  <si>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</si>
  <si>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</si>
  <si>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</si>
  <si>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</si>
  <si>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</si>
  <si>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</si>
  <si>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</si>
  <si>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</si>
  <si>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</si>
  <si>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</si>
  <si>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</si>
  <si>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</si>
  <si>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</si>
  <si>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</si>
  <si>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</si>
  <si>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</si>
  <si>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</si>
  <si>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</si>
  <si>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</si>
  <si>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</si>
  <si>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</si>
  <si>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</si>
  <si>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</si>
  <si>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</si>
  <si>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</si>
  <si>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</si>
  <si>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</si>
  <si>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</si>
  <si>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</si>
  <si>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</si>
  <si>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</si>
  <si>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Year 4</t>
  </si>
  <si>
    <t>Année 4</t>
  </si>
  <si>
    <t>Año 4</t>
  </si>
  <si>
    <t xml:space="preserve">Any additional comments: </t>
  </si>
  <si>
    <t>To complete this cover sheet, select from the drop-down lists the Geography, Component and Applicant Type.</t>
  </si>
  <si>
    <t>HIV</t>
  </si>
  <si>
    <t>Malaria</t>
  </si>
  <si>
    <t>RSSH</t>
  </si>
  <si>
    <t>CLO</t>
  </si>
  <si>
    <t>CBO</t>
  </si>
  <si>
    <t>Current estimated country need:
1) "A" refers to the total estimated number of CHWs needed by year (may be higher than the NSP target).
2) "B" refers to country targets for number of CHWs needed per NSP or agreed number.</t>
  </si>
  <si>
    <t>Comments/Assumptions:
For C2, specify the number of CHWs to be supported by source of non-Global Fund external funding.</t>
  </si>
  <si>
    <t>Coverage of competency-based in-service training costs</t>
  </si>
  <si>
    <t>Coverage of competency-based pre-service training and certification costs</t>
  </si>
  <si>
    <t>Coverage of remuneration costs</t>
  </si>
  <si>
    <t xml:space="preserve">Current estimated country need:
1) "A" refers to the total estimated number of CHWs needed by year (may be higher than the NSP target).
2) "B" refers to country targets for number of CHWs needed per NSP or agreed number. </t>
  </si>
  <si>
    <t>Programmatic gap:
Refers to the expected annual gap in meeting the target.</t>
  </si>
  <si>
    <t>Coverage of equipment costs</t>
  </si>
  <si>
    <t>Coverage of PPE costs</t>
  </si>
  <si>
    <t>Current estimated country need: 
1) "A" refers to the total estimated number of CHWs needed by year (may be higher than the NSP target).
2) "B" refers to country targets for number of CHWs needed per NSP or agreed number.</t>
  </si>
  <si>
    <t>CHW Programmatic Gap Table 1 - Coverage of remuneration costs</t>
  </si>
  <si>
    <t>CHW Programmatic Gap Table 2 - Coverage of competency-based pre-service training and certification costs</t>
  </si>
  <si>
    <t>CHW Programmatic Gap Table 3 - Coverage of competency-based in-service training costs</t>
  </si>
  <si>
    <t>CHW Programmatic Gap Table 4 - Coverage of integrated supportive supervision costs</t>
  </si>
  <si>
    <t>CHW Programmatic Gap Table 5 - Coverage of equipment costs</t>
  </si>
  <si>
    <t>CHW Programmatic Gap Table 6 - Coverage of PPE costs</t>
  </si>
  <si>
    <t>CHW Programmatic Gap Table 7 - Coverage of commodity costs</t>
  </si>
  <si>
    <t>Comments/Assumptions:
1) Types of PPE depend on the role of the CHW and national protocols for PPE.
2) For C2, specify the number of CHWs to be supported by source of non-Global Fund external funding.</t>
  </si>
  <si>
    <t>CHW Programmatic Gap Table 8 - Coverage of referral / counter-referral costs</t>
  </si>
  <si>
    <t>Comments/Assumptions: 
1) If costs for referral / counter-referral (e.g. transportation costs for patient, caregiver and CHW are included already in Table 4 on Equipment then just indicate that referral/counter-referral costs are included in Table 4.
2) For C2, specify the number of CHWs to be supported by source of non-GF external funding.</t>
  </si>
  <si>
    <t xml:space="preserve">Current estimated country need: 
1) "A" refers to the total estimated number of CHWs needed by year (may be higher than the NSP target).
2) "B" refers to country targets for number of CHWs needed per NSP or agreed number. </t>
  </si>
  <si>
    <t>CHW Programmatic Gap Table 9 - Coverage of Health management information system, surveillance and M&amp;E costs</t>
  </si>
  <si>
    <t>Comments/Assumptions: 
1) Health management information system, surveillance and M&amp;E costs include: Registers, paper-based job aides, routine reporting forms, CHW master list development (including data collection as needed) and maintenance in a registry, mobile digital health tools (phones/tablets, sim cards, communications allowance) for CHWs and CHW supervisors.
2)  In the comments/assumptions cell add here the number of CHWs to be supported by source of non-Global Fund external funding.</t>
  </si>
  <si>
    <t>Current estimated country need:
1) "A" refers to the total estimated number of CHWs needed by year (may be higher than the NSP target).
2) "B" refers to country targets for number of CHWs needed per NSP or agreed number</t>
  </si>
  <si>
    <t>A. Total estimated number of CHWs needed by year</t>
  </si>
  <si>
    <t>B. Country targets for number of CHWs needed per NSP or agreed number</t>
  </si>
  <si>
    <t>D. Expected annual gap in meeting the target: B - C</t>
  </si>
  <si>
    <t>G. Remaining gap to country target: B - F</t>
  </si>
  <si>
    <t>Denominator: Country target for number of CHWs needed per NSP or agreed number; Numerator: Number of CHWs who are to receive competency-based pre-service training and certification (all sources of financing)</t>
  </si>
  <si>
    <t>Denominator: Country target for number of CHWs needed per NSP or agreed number; Numerator: Number of CHWs who are to receive competency-based in-service training (all sources of financing)</t>
  </si>
  <si>
    <t>C1. Number of CHWs who are to receive integrated supportive supervision through domestic resources</t>
  </si>
  <si>
    <t>E. Number of CHWs who are to receive integrated supportive supervision through the allocation amount</t>
  </si>
  <si>
    <t>F. Number of CHWs who are to receive integrated supportive supervision through all sources: C+E</t>
  </si>
  <si>
    <t>C1. Number of CHWs who are to be equipped through domestic resources</t>
  </si>
  <si>
    <t>E. Number of CHWs who are to be equipped through the allocation amount</t>
  </si>
  <si>
    <t>F. Number of CHWs who are to be equipped through all sources: C+E</t>
  </si>
  <si>
    <t>C1. Number of CHWs to be protected with PPE through domestic resources</t>
  </si>
  <si>
    <t>E. Number of CHWs to be protected with PPE through the allocation amount</t>
  </si>
  <si>
    <t>F. Number of CHWs to be protected with PPE through all sources: C+E</t>
  </si>
  <si>
    <t>C1. Number of CHWs to be provided commodities through domestic resources</t>
  </si>
  <si>
    <t>E. Number of CHWs to be provided commodities through the allocation amount</t>
  </si>
  <si>
    <t>F. Number of CHWs to be provided commodities all sources: C+E</t>
  </si>
  <si>
    <t>Denominator: Country target fro number of CHWs needed per NSP or agreed number; Numerator: Number of CHWs whose cost of referral / counter-referral was covered (all sources of financing)</t>
  </si>
  <si>
    <t>C1. Number of CHWs to be supported for referral / counter-referral through domestic resources</t>
  </si>
  <si>
    <t>E. Number of CHWs to be supported for referral / counter-referral through the allocation amount</t>
  </si>
  <si>
    <t>F. Number of CHWs to be supported for referral / counter-referral through all sources: C+E</t>
  </si>
  <si>
    <t>C1. Number of CHWs to be supported with Health management information system, surveillance and M&amp;E through domestic resources</t>
  </si>
  <si>
    <t>E. Number of CHWs to be supported with Health management information system, surveillance and M&amp;E through the allocation amount</t>
  </si>
  <si>
    <t>F. Number of CHWs to be supported with Health management information system, surveillance and M&amp;E through all sources: C+E</t>
  </si>
  <si>
    <t>Coverage of supervision costs</t>
  </si>
  <si>
    <t>Coverage of commodity costs</t>
  </si>
  <si>
    <t>Coverage of referral / counter-referral costs</t>
  </si>
  <si>
    <t>CHW Programmatic Gap Table 4 - Coverage of supervision costs</t>
  </si>
  <si>
    <t xml:space="preserve">CHW Programmatic Gap Table 8 - Coverage of referral / counter-referral costs </t>
  </si>
  <si>
    <t>Denominator: Country target for number of CHWs needed per NSP or agreed number; Numerator: Number of CHWs whose cost of Health management information system, surveillance and M&amp;E was covered (all sources of financing)</t>
  </si>
  <si>
    <t>Country target already covered:
1) "C1" refers to the part of the country target planned to be covered by domestic resources.
2) "C2" refers to the part of the country target planned to be covered by non-Global Fund external resources.
3) "C" refers to the part of the country target planned to be covered by domestic + non-Global Fund external resources.</t>
  </si>
  <si>
    <t>Programmatic gap:
Refers to the expected annual gap in meeting the country target.</t>
  </si>
  <si>
    <t>Comments/Assumptions: 
1) For the current estimated country need: Specify the assumptions (e.g., incidence of suspected pneumonia among children 2-59 months x population 2-59 months in the communities served by CHWs; for example 270 suspected pneumonia cases per 1,000 children 2-59 months in a population of 1,000,000 children 2-59 months in communities served by CHWs = (270*1,000,000)/1,000 = 270,000 estimated suspected pneumonia cases). 
2) Specify the number of CHWs that are planned to be providing iCCM services (including case management for suspected pneumonia).</t>
  </si>
  <si>
    <t xml:space="preserve">Current estimated country need: 
1) "A" refers to the total estimated number of suspected pneumonia cases in the areas with CHWs (may be higher than the NSP target). Comments/Assumptions: Specify the assumptions (e.g., incidence of suspected pneumonia among children 2-59 months x population 2-59 months in the communities served by CHWs; for example 270 suspected pneumonia cases per 1,000 children 2-59 months in a population of 1,000,000 children 2-59 months in communities served by CHWs = (270*1,000,000)/1,000 = 270,000 estimated suspected pneumonia cases).
2) "B" refers to country targets for number of suspected pneumonia cases to be treated with first line antibiotics by CHWs per NSP or agreed number (must be equal to or lower than “A”). </t>
  </si>
  <si>
    <t>CHW Programmatic Gap Table 10 - non-malaria iCCM commodities (first line antibiotics for simple pneumonia among children 2-59 months of age as part of iCCM)</t>
  </si>
  <si>
    <t>CHW Programmatic Gap Table 11 - non-malaria iCCM commodities (oral rehydration salts and zinc for treatment of diarrhea among children 2-59 months of age as part of iCCM)</t>
  </si>
  <si>
    <t>Country target already covered:
1) "C1" refers to the number of CHWs who are to receive competency-based in-service training through domestic resource.
2) "C2" refers to the number of CHWs who are to receive competency-based in-service training through non-Global Fund external resources.
3) "C" refers to the number of CHWs who are to receive competency-based in-service training through domestic + non-Global Fund external resources.</t>
  </si>
  <si>
    <t>Country target already covered:
1) "C1" refers to the number of CHWs who are to receive integrated supportive supervision through domestic resources.
2) "C2" refers to the number of CHWs who are to receive integrated supportive supervision through non-Global Fund external resources.
3) "C" refers to the number of CHWs who are to receive integrated supportive supervision through domestic + non-Global Fund external resources.</t>
  </si>
  <si>
    <t>Country target already covered:
1) "C1" refers to the number of CHWs who are to be equipped through domestic resources.
2) "C2" refers to the number of CHWs who are to be equipped through non-GF external resources. 
3) "C" refers to the number of CHWs who are to be equipped through domestic + non-Global Fund external resources.</t>
  </si>
  <si>
    <t>Country target already covered:
1) "C1" refers to the number of CHWs to be protected with PPE through domestic resources.
2) "C2" refers to the number of CHWs to be protected with PPE through non-GF external resources. 
3) "C" refers to the number of CHWs to be protected with PPE through domestic + non-Global Fund external resources.</t>
  </si>
  <si>
    <t>Country target already covered:
1) "C1" refers to the number of CHWs to be provided commodities through domestic resources.
2) "C2" refers to the number of CHWs to be provided commodities through non-Global Fund external resources. 
3) "C" refers to the number of CHWs to be provided commodities through domestic + non-Global Fund external resources.</t>
  </si>
  <si>
    <t>Country target already covered:
1) "C1" refers to the number of CHWs to be supported by a referral / counter-referral system through domestic resources
2) "C2" refers to the number of CHWs to be supported by a referral / counter-referral system through non-Global Fund external resources. 
3) "C" refers to the Number of CHWs to be supported by a referral / counter-referral system through domestic + non-Global Fund external resources.</t>
  </si>
  <si>
    <t>Country target already covered:
1) "C1" refers to the number of CHWs to be supported with Health management information system, surveillance and M&amp;E through domestic resources.
2) "C2" refers to the number of CHWs to be supported with Health management information system, surveillance and M&amp;E through non-Global Fund external resources.
3) "C" refers to the number of CHWs to be supported with Health management information system, surveillance and M&amp;E through domestic + non-Global Fund external resources.</t>
  </si>
  <si>
    <t>Country target already covered</t>
  </si>
  <si>
    <t>Programmatic gap</t>
  </si>
  <si>
    <t>Proportion of children 2-59 months with suspected pneumonia (fast breathing) that received first line antibiotic treatment in the community</t>
  </si>
  <si>
    <t>Non-malaria iCCM commodities (first line antibiotics for simple pneumonia among children 2-59 months of age as part of iCCM)</t>
  </si>
  <si>
    <t>Proportion of children 2-59 months with diarrhea that received oral rehydration salts and zinc treatment in the community</t>
  </si>
  <si>
    <t>B. Country targets (from National Strategic Plan)</t>
  </si>
  <si>
    <t>C1. Country target planned to be covered by domestic resources</t>
  </si>
  <si>
    <t>C. Total country target already covered</t>
  </si>
  <si>
    <t>F. Coverage from allocation amount and other sources: C+E</t>
  </si>
  <si>
    <t>A. Total estimated suspected pneumonia cases (community)</t>
  </si>
  <si>
    <t>Malaria - Case management</t>
  </si>
  <si>
    <t>A. Total estimated diarrhea cases (community)</t>
  </si>
  <si>
    <t>C2. Country target planned to be covered by non-Global Fund external resources</t>
  </si>
  <si>
    <t>C. Number of CHWs who are to receive competency-based pre-service training and certification through domestic + non-Global Fund external resources</t>
  </si>
  <si>
    <t>C2. Number of CHWs who are to receive integrated supportive supervision through non-Global Fund external resources</t>
  </si>
  <si>
    <t>C. Number of CHWs who are to receive integrated supportive supervision through domestic + non-Global Fund external resources</t>
  </si>
  <si>
    <t>C2. Number of CHWs who are to be equipped through non-Global Fund external resources</t>
  </si>
  <si>
    <t>C. Number of CHWs who are to be equipped through domestic + non-Global Fund external resources</t>
  </si>
  <si>
    <t>C. Number of CHWs whose cost PPE is planned to be covered by domestic + non-Global Fund external resources</t>
  </si>
  <si>
    <t>C2. Number of CHWs to be protected with PPE through non-Global Fund external resources</t>
  </si>
  <si>
    <t>C2. Number of CHWs to be provided commodities through non-Global Fund external resources</t>
  </si>
  <si>
    <t>C. Number of CHWs to be provided commodities through domestic + non-Global Fund external resources</t>
  </si>
  <si>
    <t>C2. Number of CHWs to be supported for referral / counter-referral through non-Global Fund external resources</t>
  </si>
  <si>
    <t>C. Number of CHWs to be supported for referral / counter-referral through domestic + non-Global Fund external resources</t>
  </si>
  <si>
    <t>C2. Number of CHWs to be supported with Health management information system, surveillance and M&amp;E through non-Global Fund external resources</t>
  </si>
  <si>
    <t>C. Number of CHWs to be supported with Health management information system, surveillance and M&amp;E through domestic + non-Global Fund external resources</t>
  </si>
  <si>
    <t>C1. Number of CHWs who are to receive competency-based, in-service training through domestic resources</t>
  </si>
  <si>
    <t>C1. Number of CHWs who are to receive competency-based, pre-service training and certification through domestic resources</t>
  </si>
  <si>
    <t>C2. Number of CHWs who are to receive competency-based, pre-service training and certification through non-Global Fund external resources</t>
  </si>
  <si>
    <t>E. Number of CHWs who are to receive competency-based, pre-service training and certification through the allocation amount</t>
  </si>
  <si>
    <t>F. Number of CHWs who are to receive competency-based, pre-service training and certification through all sources: C+E</t>
  </si>
  <si>
    <t>E. Number of CHWs who are to receive competency-based, in-service training through the allocation amount</t>
  </si>
  <si>
    <t>F. Number of CHWs who are to receive competency-based, in-service training through all sources: C+E</t>
  </si>
  <si>
    <t>C1. Number of CHWs to be remunerated through domestic resources</t>
  </si>
  <si>
    <t>C2. Number of CHWs to be remunerated through non-Global Fund external resources</t>
  </si>
  <si>
    <t>C. Number of CHWs to be remunerated through domestic + non-Global Fund external resources</t>
  </si>
  <si>
    <t>Denominator: Country target for the number of CHWs needed per NSP or agreed number; Numerator: Number of CHWs who are to be remunerated (all sources of financing)</t>
  </si>
  <si>
    <t>E. Number of CHWs to be remunerated through the allocation amount</t>
  </si>
  <si>
    <t>F. Number of CHWs to be remunerated through all sources: C+E</t>
  </si>
  <si>
    <t>Percentage of CHWs who are to be remunerated</t>
  </si>
  <si>
    <t>"Non-Malaria iCCM commodities" tab</t>
  </si>
  <si>
    <t xml:space="preserve">Instructions for filling RSSH CHW programmatic gap table: </t>
  </si>
  <si>
    <t>C. Number of CHWs who are to receive competency-based, in-service training through domestic + non-Global Fund external resources</t>
  </si>
  <si>
    <t>Country target already covered:
1) "C1" refers to the number of CHWs who are to receive competency-based pre-service training and certification through domestic resources.
2) "C2" refers to the number of CHWs who are to receive competency-based pre-service training and certification through non-Global Fund external resources. 
3) "C" refers to the number of CHWs who are to receive competency-based pre-service training and certification through domestic + non-Global fund external resources.</t>
  </si>
  <si>
    <t>C2. Number of CHWs who are to receive competency-based, in-service training through non-Global Fund external resources</t>
  </si>
  <si>
    <t>E. Targets to be financed by the allocation amount</t>
  </si>
  <si>
    <t>Denominator: Country target for number of CHWs needed per NSP or agreed number; Numerator: Number of CHWs who are to be equipped (all sources of financing)</t>
  </si>
  <si>
    <t>Denominator: Country target for number of CHWs needed per NSP or agreed number; Numerator: Number of CHWs who are to receive integrated supportive supervision (all sources of financing)</t>
  </si>
  <si>
    <t>Denominator: Country target for number of CHWs needed per NSP or agreed number; Numerator: Number of CHWs to be protected with PPE (all sources of financing)</t>
  </si>
  <si>
    <t>Denominator: Country target for number of CHWs needed per NSP or agreed number; Numerator: Number of CHWs whose cost of commodities was covered (all sources of financing)</t>
  </si>
  <si>
    <t>Coverage of health management information system, surveillance and M&amp;E costs</t>
  </si>
  <si>
    <t>CHW Programmatic Gap Table 11: non-malaria iCCM commodities (oral rehydration salts and zinc for treatment of diarrhea among children 2-59 months of age as part of iCCM)</t>
  </si>
  <si>
    <t>Comments/Assumptions: 
1) For the current estimated country need: Specify the assumptions (e.g., incidence of diarrhea among children 2-59 months x population 2-59 months in the communities served by CHWs; for example 3300 diarrhea cases per 1,000 children 2-59 months in a population of 1,000,000 children 2-59 months in communities served by CHWs = (3300*1,000,000)/1,000 = 3,330,000 estimated diarrhea cases). 
2) Specify the number of CHWs that are planned to be providing iCCM services (including case management for suspected diarrhea).</t>
  </si>
  <si>
    <t>La información debe especificarse en las celdas resaltadas en blanco. Las celdas resaltadas en púrpura se rellenarán automáticamente. A continuación, se presentan las instrucciones correspondientes a cada tabla.</t>
  </si>
  <si>
    <t>Instrucciones para rellenar la tabla de brechas programáticas relativas a los trabajadores de salud comunitarios en SSRS:</t>
  </si>
  <si>
    <t>Tableau des lacunes programmatiques CHW 1 - Couverture des coûts de rémunération</t>
  </si>
  <si>
    <t>Tabla 1 de brechas programáticas relativas a los trabajadores de salud comunitarios - Cobertura de los costos de remuneración</t>
  </si>
  <si>
    <t>Necesidad actual estimada del país:
1) "A" se refiere al número total estimado de trabajadores de salud comunitarios necesarios por año (puede ser mayor que el objetivo del PEN).
2) "B" se refiere a los objetivos del país en cuanto al número de trabajadores de salud comunitarios necesarios en función del PEN o del número acordado.</t>
  </si>
  <si>
    <t>Estimation actuelle des besoins du pays:
1) "A" fait référence au nombre total estimé d'ASC nécessaires par an (peut être supérieur à l'objectif du PSN).
2) "B" fait référence aux cibles nationales pour le nombre d'ASC nécessaires selon le PSN ou selon un autre nombre convenu.</t>
  </si>
  <si>
    <t>Cible du pays déjà couverte:
1) "C1" fait référence au nombre d'ASC qui recevront une formation et certification pré-service basée sur les compétences par des ressources nationales.
2) "C2" fait référence au nombre d'ASC qui recevront une formation et certification pré-service basée sur les compétences par des ressources externes non liées au Fonds mondial.
3) « C » fait référence au nombre d'ASC qui recevront une formation et certification pré-service basée sur les compétences par des ressources nationales + des ressources externes non liées au Fonds mondial.</t>
  </si>
  <si>
    <t>Lacune programmatique:
Fait référence à l'écart annuel prévu pour atteindre la cible nationale.</t>
  </si>
  <si>
    <t>Comentarios o supuestos:
1) En C2, especifique el número de trabajadores de salud comunitarios que deben recibir apoyo de una fuente de financiamiento externo ajena al Fondo Mundial.</t>
  </si>
  <si>
    <t>Besoin actuel estimé du pays:
1) "A" fait référence au nombre total estimé d'ASC nécessaires par an (peut être plus élevé que l'objectif du PSN).
2) "B" fait référence aux cibles nationales pour le nombre d'ASC nécessaires selon le PSN ou selon un autre nombre convenu.</t>
  </si>
  <si>
    <t>Cible nationale déjà couverte:
1) "C1" fait référence au nombre d'ASC qui recevront une formation pré-service et de certification basée sur les compétences grâce aux ressources nationales.
2) "C2" fait référence au nombre d'ASC qui recevront une formation pré-service et de certification basée sur les compétences grâce à des ressources externes non liées au Fonds mondial. 
3) "C" fait référence au nombre d'ASC qui recevront une formation pré-service et de certification basée sur les compétences par le biais de ressources nationales + ressources externes non liées au Fonds mondial.</t>
  </si>
  <si>
    <t>Lacune programmatique:
Fait référence à l'écart annuel attendu pour atteindre la cible nationale.</t>
  </si>
  <si>
    <t>Comentarios o supuestos:
En C2, especifique el número de trabajadores de salud comunitarios que recibirán apoyo de una fuente de financiamiento externo ajena al Fondo Mundial.</t>
  </si>
  <si>
    <t>Tabla 3 de brechas programáticas relativas a los trabajadores de salud comunitarios - Cobertura de los costos de formación basada en competencias durante la prestación del servicio</t>
  </si>
  <si>
    <t>Indicateur:
Pourcentage d'ASC qui ont reçu une formation continue basée sur les compétences.</t>
  </si>
  <si>
    <t xml:space="preserve">Necesidad actual estimada del país:
1) "A" se refiere al número total estimado de trabajadores de salud comunitarios necesarios por año (puede ser mayor que el objetivo del PEN).
2) "B" se refiere a los objetivos del país en cuanto al número de trabajadores de salud comunitarios necesarios en función del PEN o del número acordado. </t>
  </si>
  <si>
    <t>Cible nationale déjà couverte:
1) "C1" fait référence au nombre d'ASC qui recevront une formation continue basée sur les compétences grâce aux ressources nationales.
2) "C2" fait référence au nombre d'ASC qui recevront une formation continue basée sur les compétences grâce à des ressources externes non liées au Fonds mondial. 
3) "C" fait référence au nombre d'ASC qui recevront une par le biais de ressources nationales + ressources externes non liées au Fonds mondial.</t>
  </si>
  <si>
    <t xml:space="preserve">Tableau des lacunes programmatiques CHW 4 - Couverture des coûts des supervisions formatives intégrées </t>
  </si>
  <si>
    <t>Indicateur:
Pourcentage d’ASCs qui ont bénéficié d’une supervision formative intégrée.</t>
  </si>
  <si>
    <t>Cible nationale déjà couverte:
1) "C1" fait référence au nombre d'ASC qui recevront une supervision formative intégrée grâce aux ressources nationales.
2) "C2" fait référence au nombre d'ASC qui recevront grâce à des ressources externes non liées au Fonds mondial. 
3) "C" fait référence au nombre d'ASC qui recevront par le biais de ressources nationales + ressources externes non liées au Fonds mondial.</t>
  </si>
  <si>
    <t>Commentaires/hypothèses:
1) Les coûts de supervision formative intégrée comprennent tous les coûts nécessaires pour assurer une supervision formative intégrée de qualité des ASC, y compris, mais sans s'y limiter: les coûts de recrutement, de rémunération, de formation, d'équipement et de supervision des superviseurs des ASC, ainsi que les coûts de mise en œuvre (par exemple, les frais de déplacement, les indemnités journalières) pour la supervision des ASC. 
2) Pour C2, précisez le nombre d'ASC à soutenir par source de financement externe non liée au Fonds mondial.</t>
  </si>
  <si>
    <t xml:space="preserve">Tableau des lacunes programmatiques CHW 5 – Couverture des coûts d’équipements </t>
  </si>
  <si>
    <t>Tabla 5 de brechas programáticas relativas a los trabajadores de salud comunitarios - Cobertura de los costos de equipamiento</t>
  </si>
  <si>
    <t>Indicateur:
Pourcentage des ASC qui ont reçu un équipement.</t>
  </si>
  <si>
    <t>Cible nationale déjà couverte:
1) "C1" fait référence au nombre d'ASC qui doivent être équipés grâce aux ressources nationales.
2) "C2" fait référence au nombre d'ASC qui doivent être équipés grâce à des ressources externes non liées au Fonds mondial. 
3) "C" fait référence au nombre d'ASC qui qui doivent être équipés par le biais de ressources nationales + ressources externes non liées au Fonds mondial.</t>
  </si>
  <si>
    <t>Tabla 6 de brechas programáticas relativas a los trabajadores de salud comunitarios - Cobertura de los costos de los EPI</t>
  </si>
  <si>
    <t>Tableau des lacunes programmatiques CHW 6 – Couverture des coûts liés à l’EPI (équipement de protection individuel)</t>
  </si>
  <si>
    <t>Indicator:
Percentage of CHWs protected with PPE.</t>
  </si>
  <si>
    <t>Indicateur:
Pourcentage d'ASC protégés par des EPI.</t>
  </si>
  <si>
    <t>Cible nationale déjà couverte:
1) "C1" fait référence au nombre d'ASC à protéger avec des EPI grâce aux ressources nationales.
2) "C2" fait référence au nombre d'ASC à protéger avec des EPI grâce à des ressources externes non liées au Fonds mondial. 
3) "C" fait référence au nombre d'ASC à protéger avec des EPI par le biais de ressources nationales + ressources externes non liées au Fonds mondial.</t>
  </si>
  <si>
    <t>Necesidad actual estimada del país: 
1) "A" se refiere al número total estimado de trabajadores de salud comunitarios necesarios por año (puede ser mayor que el objetivo del PEN).
2) "B" se refiere a los objetivos del país en cuanto al número de trabajadores de salud comunitarios necesarios en función del PEN o del número acordado.</t>
  </si>
  <si>
    <t>Commentaires/hypothèses:
1) Les types d'EPI dépendent du rôle de l'ASC et des protocoles nationaux pour les EPI.
2) Pour C2, précisez le nombre d'ASC à soutenir par une source de financement externe non liée au Fonds mondial.</t>
  </si>
  <si>
    <t>Comentarios o supuestos:
1) Los tipos de EPI dependen de la función de los trabajadores de salud comunitarios y los protocolos nacionales en materia de EPI.
2) En C2, especifique el número de trabajadores de salud comunitarios que recibirán apoyo de una fuente de financiamiento externo ajena al Fondo Mundial.</t>
  </si>
  <si>
    <t>Tabla 7 de brechas programáticas relativas a los trabajadores de salud comunitarios - Cobertura de los costos de los productos básicos</t>
  </si>
  <si>
    <t xml:space="preserve">Tableau des lacunes programmatiques CHW 7 – Couverture des coûts des produits </t>
  </si>
  <si>
    <t>Cible nationale déjà couverte:
1) "C1" fait référence au nombre d'ASC qui reçoivent des produits grâce aux ressources nationales.
2) "C2" fait référence au nombre d'ASC qui reçoivent des produits grâce à des ressources externes non liées au Fonds mondial. 
3) "C" fait référence au nombre d'ASC qui reçoivent des produits par le biais de ressources nationales + ressources externes non liées au Fonds mondial.</t>
  </si>
  <si>
    <t>Commentaires/hypothèses:
Les produits dépendent du type d'ASC et doivent inclure tous les produits (par exemple, les produits realtifs a la PEC-C, y compris les TDR, les ACT, les SRO, le zinc, les antibiotiques et d'autres produits tels que les préservatifs, les lubrifiants, etc). La quantification des ACT et des TDR pour la communauté est estimée dans le tableau des lacunes programmatiques pour le paludisme et la quantification des préservatifs et des lubrifiants pour la prévention du VIH est faite dans le tableau des lacunes programmatiques du VIH. Le tableau numéro 7 du tableau des lacunes programmatiques des ASC doit indiquer si les besoins en produits des ASC sont satisfaits selon l'ensemble des services qu'ils fournissent.
2) Pour C2, précisez le nombre d'ASC qui seront soutenus par la source de financement externe non liée au FM.</t>
  </si>
  <si>
    <t>Comentarios o supuestos:
1) Los productos básicos dependen del tipo de trabajador de salud comunitario y deben incluir todos los productos (p. ej., para la gestión integrada de casos comunitarios, entre otros, pruebas de diagnóstico rápido, terapia combinada con artemisinina, sales de rehidratación oral, zinc, antibióticos y otros productos básicos como preservativos, lubricantes, etc.) necesarios según el paquete de servicios que deben proporcionar los trabajadores de salud comunitarios. Para calcular el número de terapias combinadas con artemisinina y pruebas de diagnóstico rápido para la malaria que serán necesarias para la comunidad, se debe utilizar la Tabla de brechas programáticas de la malaria; mientras que para calcular el número de preservativos y lubricantes necesarios para la prevención del VIH es necesario utilizar la Tabla de brechas programáticas del VIH. En la tabla 7 de brechas programáticas relativas a los trabajadores de salud comunitarios se debe reflejar si sus necesidades de productos básicos quedan cubiertas en el marco de los servicios que proporcionan.
2) En C2, especifique el número de trabajadores de salud comunitarios que recibirán apoyo de una fuente de financiamiento externo ajena al Fondo Mundial.</t>
  </si>
  <si>
    <t>Tableau des lacunes programmatiques CHW 8  – Couverture des coûts liés aux références / contre références</t>
  </si>
  <si>
    <t xml:space="preserve">Necesidad actual estimada del país: 
1) "A" se refiere al número total estimado de trabajadores de salud comunitarios necesarios por año (puede ser mayor que el objetivo del PEN).
2) "B" se refiere a los objetivos del país en cuanto al número de trabajadores de salud comunitarios necesarios en función del PEN o del número acordado. </t>
  </si>
  <si>
    <t>Tableau des lacunes programmatiques 9 – Couverture des coûts liés au Système de Gestion de l’Information Sanitaire et du S&amp;E.</t>
  </si>
  <si>
    <t>Indicateur:
Pourcentage d’ASC appuyés par des activités relatives au Système d’Information Sanitaire, à la surveillance et au S&amp;E</t>
  </si>
  <si>
    <t>Cible nationale déjà couverte:
1) "C1" indique le nombre d'ASC à soutenir par les activités relatives au Système d’information Sanitaire, à la surveillance et au S&amp;E grâce aux ressources nationales.
2) "C2" indique le nombre d'ASC à soutenir par les activités relatives au Système d’information Sanitaire, à la surveillance et au S&amp;E grâce à des ressources externes non liées au Fonds mondial. 
3) "C" indique le nombre d'ASC à soutenir par les activités relatives au Système d’information Sanitaire, à la surveillance et au S&amp;E par le biais de ressources nationales + ressources externes non liées au Fonds mondial.</t>
  </si>
  <si>
    <t>Tableau des lacunes programmatiques 10 – concerne les produits pour la PEC-C non liés au paludisme (antibiotiques de première ligne pour la pneumonie simple chez les enfants de 2 à 59 mois dans le cadre de la PEC-C)</t>
  </si>
  <si>
    <t>Tabla 10 de brechas programáticas relativas a los trabajadores de salud comunitarios - productos básicos para la gestión integrada de casos comunitarios no relacionados con la malaria (antibióticos de primera línea para la neumonía simple entre los niños de 2 a 59 meses de edad en el marco de la gestión integrada de casos comunitarios)</t>
  </si>
  <si>
    <t>Indicateur:
Proportion d'enfants de 2 à 59 mois avec suspicion de pneumonie (respiration rapide) qui ont reçu un traitement antibiotique de première ligne dans la communauté.</t>
  </si>
  <si>
    <t>Indicador:
Proporción de niños de 2 a 59 meses con presunta infección por neumonía (respiración rápida) que recibieron tratamiento antibiótico de primera línea en la comunidad.</t>
  </si>
  <si>
    <t>Besoin actuel estimé du pays:
1) "A" fait référence au nombre total estimé de cas suspects de pneumonie dans les zones disposant d'ASC (peut être supérieur à l'objectif du PSN). Commentaires/Hypothèses:Précisez les hypothèses (par exemple, incidence de cas suspects de pneumonie chez les enfants de 2 à 59 mois x population de 2 à 59 mois dans les communautés desservies par les ASC ; par exemple 270 cas suspects de pneumonie pour 1 000 enfants de 2 à 59 mois dans une population 1,000,000 d’enfants de 2 à 59 mois dans les communautés desservies par les ASC = (270*1 000 000)/1 000 = 270 000 cas suspects estimés de pneumonie).
2) « B » fait référence aux cibles nationales pour le nombre de cas suspects de pneumonie à traiter avec des antibiotiques de première ligne par les ASC selon le PSN ou selon un autre nombre convenu (doit être égal ou inférieur à « A »).</t>
  </si>
  <si>
    <t xml:space="preserve">Necesidad actual estimada del país: 
1) "A" se refiere al número total estimado de casos sospechosos de neumonía en las áreas con trabajadores de salud comunitarios (puede ser mayor que el objetivo del Plan Estratégico Nacional). Comentarios y supuestos: especifique los supuestos (p. ej., la incidencia de casos sospechosos de neumonía entre los niños de 2 a 59 meses x la población de 2 a 59 meses en las comunidades en las que prestan servicios los trabajadores de salud comunitarios; por ejemplo, 270 casos sospechosos de neumonía por cada 1.000 niños de 2 a 59 meses en una población de 1.000.000 de niños de 2 a 59 meses en las comunidades en las que prestan servicios los trabajadores de salud comunitarios = (270*1.000.000)/1.000 = estimación de 270.000 casos sospechosos de neumonía).
2) "B" se refiere a los objetivos del país en cuanto al número de casos sospechosos de neumonía que los trabajadores de salud comunitarios tratarán con antibióticos de primera línea en función del Plan Estratégico Nacional o según el número acordado (debe ser igual o inferior al número especificado en "A"). </t>
  </si>
  <si>
    <t>Cible nationale déjà couverte:
1) "C1" indique la portion des cibles nationales devant être couvertes par des ressources nationales.
2) "C2" indique la portion des cibles nationales devant être couvertes par des ressources externes non liées au Fonds mondial. 
3) "C" indique la portion des cibles nationales devant être couvertes par des ressources nationales + ressources externes non liées au Fonds mondial.</t>
  </si>
  <si>
    <t>Commentaires/hypothèses:
1) Pour les besoins estimés actuels du pays: Préciser les hypothèses (par exemple, incidence des cas suspects de pneumonie chez les enfants de 2 à 59 mois x population de 2 à 59 mois dans les communautés desservies par les ASC ; par exemple 270 cas suspects de pneumonie pour 1 000 enfants de 2 à 59 mois dans une population de 1 000 000 enfants de 2 à 59 mois dans les communautés desservies par les ASC = (270*1 000 000)/1 000 = 270 000 cas suspects de pneumonie estimés).
2) Précisez le nombre d'ASC prévu pour fournir des services de PEC-C (y compris la prise en charge des cas suspects de pneumonie).</t>
  </si>
  <si>
    <t>Comentarios o supuestos: 
1) En cuanto a la necesidad actual estimada del país: especifique los supuestos (p. ej., la incidencia de casos sospechosos de neumonía entre los niños de 2 a 59 meses x la población de 2 a 59 meses en las comunidades en las que prestan servicios los trabajadores de salud comunitarios; por ejemplo, 270 casos sospechosos de neumonía por cada 1.000 niños de 2 a 59 meses en una población de 1.000.000 de niños de 2 a 59 meses en las comunidades en que prestan servicios los trabajadores de salud comunitarios = (270*1.000.000)/1.000 = estimación de 270.000 casos sospechosos de neumonía). 
2) Especifique el número de trabajadores de salud comunitarios que está previsto que presten servicios de gestión integrada de casos comunitarios (incluida la gestión de casos sospechosos de neumonía).</t>
  </si>
  <si>
    <t>Tableau des lacunes programmatiques 11 – concerne les produits pour la PEC-C non liés au paludisme (sels de réhydratation orale et zinc pour le traitement de la diarrhée chez les enfants de 2 à 59 mois dans le cadre de la PEC-C)</t>
  </si>
  <si>
    <t>Tabla 11 de brechas programáticas relativas a los trabajadores de salud comunitarios - productos básicos para la gestión integrada de casos comunitarios no relacionados con la malaria (sales de rehidratación oral y zinc para el tratamiento de la diarrea entre los niños de 2 a 59 meses de edad como parte de la gestión integrada de casos comunitarios)</t>
  </si>
  <si>
    <t>Indicateur:
Proportion d'enfants de 2 à 59 mois souffrant de diarrhée qui ont reçu des sels de réhydratation orale et un traitement au zinc dans la communauté.</t>
  </si>
  <si>
    <t>Indicador:
Proporción de niños de 2 a 59 meses con diarrea que recibieron tratamiento con sales de rehidratación oral y zinc en la comunidad</t>
  </si>
  <si>
    <t>Commentaires/hypothèses:
1) Pour les besoins actuels estimés du pays:Précisez les hypothèses (par exemple, l'incidence de la diarrhée chez les enfants de 2 à 59 mois x la population de 2 à 59 mois dans les communautés desservies par les ASC ; par exemple 3 300 cas de diarrhée pour 1 000 enfants de 2 à 59 mois dans une population de 1 000 000 enfants de 2 à 59 mois dans les communautés desservies par les ASC = (3300*1 000 000)/1 000 = 3 330 000 cas de diarrhée estimés).
2) Précisez le nombre d'ASC prévu pour fournir des services de PEC-C (y compris la prise en charge des de diarrhées).</t>
  </si>
  <si>
    <t>Comentarios o supuestos: 
1) En cuanto a la necesidad actual estimada de país: especifique los supuestos (p. ej., la incidencia de casos de diarrea entre los niños de 2 a 59 meses x la población de 2 a 59 meses en las comunidades en las que prestan servicios los trabajadores de salud comunitarios; por ejemplo, 3.300 casos de diarrea por cada 1.000 niños de 2 a 59 meses en una población de 1.000.000 de niños de 2 a 59 meses en las comunidades en las que prestan servicios los trabajadores de salud comunitarios = (3.300*1.000.000)/1.000 = 3.333.000 casos estimados de diarrea). 
2) Especifique el número de trabajadores de salud comunitarios que está previsto que presten servicios de gestión integrada de casos comunitarios (incluida la gestión de casos sospechosos de neumonía).</t>
  </si>
  <si>
    <t>Tableau des lacunes programmatiques CHW 2 - Couverture des coûts de formation pré-service et de certification basée sur les compétences</t>
  </si>
  <si>
    <t>Tableau des lacunes programmatiques CHW 3 - Couverture des coûts de formation continue basée sur les compétences</t>
  </si>
  <si>
    <t>Tableau des lacunes programmatiques CHW 4 - Couverture des coûts des supervisions formatives intégrées</t>
  </si>
  <si>
    <t>Tabla 4 de brechas programáticas relativas a los trabajadores de salud comunitarios - Cobertura de los costos de supervisión</t>
  </si>
  <si>
    <t>Tableau des lacunes programmatiques CHW 5 – Couverture des coûts d’équipements</t>
  </si>
  <si>
    <t>Tableau des lacunes programmatiques CHW 7 – Couverture des coûts des produits</t>
  </si>
  <si>
    <t>A. Estimation du total de populations dans le besoin/à risque</t>
  </si>
  <si>
    <t>A. Número total estimado de trabajadores de salud comunitarios necesarios por año</t>
  </si>
  <si>
    <t xml:space="preserve">B. Cibles nationale du nombre d’ASC selon le PSN ou un autre nombre convenu </t>
  </si>
  <si>
    <t>Besoins du pays déjà couverts</t>
  </si>
  <si>
    <t xml:space="preserve">C1. Nombre d’ASC devant être rémunérés par des ressources nationales </t>
  </si>
  <si>
    <t>C1. Número de trabajadores de salud comunitarios que serán remunerados mediante recursos nacionales</t>
  </si>
  <si>
    <t>C2. Número de trabajadores de salud comunitarios que serán remunerados mediante recursos externos no procedentes del Fondo Mundial</t>
  </si>
  <si>
    <t>C. Número de trabajadores de salud comunitarios que serán remunerados mediante recursos nacionales y recursos externos no procedentes del Fondo Mundial</t>
  </si>
  <si>
    <t>Lacune programmatique</t>
  </si>
  <si>
    <t>Besoins du pays couverts par la somme allouée et l’allocation au-delà</t>
  </si>
  <si>
    <t>E. Número de trabajadores de salud comunitarios que serán remunerados mediante el monto de asignación</t>
  </si>
  <si>
    <t>F. Número de trabajadores de salud comunitarios que serán remunerados mediante todas las fuentes: C+E</t>
  </si>
  <si>
    <t>C2. Nombre d’ASC devant être rémunérés par des ressources extérieures non liées au Fonds Mondial</t>
  </si>
  <si>
    <t>C. Nombre d’ASC devant être rémunérés par le biais de ressources nationales + ressources externes non liées au Fonds mondial.=</t>
  </si>
  <si>
    <t>D. Déficit annuel attendu pour atteindre les cibles » B – C</t>
  </si>
  <si>
    <t>E. Nombres d’ASC devant être rémunérés par la somme allouée</t>
  </si>
  <si>
    <t>F. Nombres d’ASC devant être rémunérés au travers de toutes les sources: C+E</t>
  </si>
  <si>
    <t xml:space="preserve">G. Déficit restant pour atteindre les cibles nationales: B – F </t>
  </si>
  <si>
    <t>Proportion d'enfants de 2 à 59 mois souffrant de diarrhée qui ont reçu des sels de réhydratation orale et un traitement au zinc dans la communauté</t>
  </si>
  <si>
    <t>Proporción de niños de 2 a 59 meses con diarrea que recibieron tratamiento con sales de rehidratación oral y zinc en la comunidad</t>
  </si>
  <si>
    <t>A. Nombre total estimé de cas présumés de pneumonie (communauté)</t>
  </si>
  <si>
    <t>A. Estimación total de casos sospechosos de neumonía (comunidad)</t>
  </si>
  <si>
    <t>B. Cibles nationales (du plan stratégique national)</t>
  </si>
  <si>
    <t>C1. L'objectif du pays devrait être couvert par les ressources nationales</t>
  </si>
  <si>
    <t>C2. L'objectif du pays devrait être couvert par des ressources externes non liées au Fonds mondial</t>
  </si>
  <si>
    <t>C. Cible totale nationale déjà couverte</t>
  </si>
  <si>
    <t>E. Objectifs à financer par le montant de la dotation</t>
  </si>
  <si>
    <t>F. Cobertura procedente del monto de asignación y otras fuentes: C+E</t>
  </si>
  <si>
    <t>A. Nombre total estimé de cas de diarrhée (communauté)</t>
  </si>
  <si>
    <t>A. Total de casos de diarrea estimados (comunidad)</t>
  </si>
  <si>
    <t>Denominador: objetivo del país en cuanto al número de trabajadores de salud comunitarios necesarios en función del Plan Estratégico Nacional o según el número acordado; Numerador: número de trabajadores de salud comunitarios que van a recibir formación y certificación basadas en competencias con anterioridad a la prestación del servicio (todas las fuentes de financiamiento)</t>
  </si>
  <si>
    <t>C1. Nombre d'ASC qui recevront une formation pré-service et une certification basées sur les compétences par le biais de ressources nationales</t>
  </si>
  <si>
    <t>C2. Nombre d'ASC qui recevront une formation pré-service et une certification basées sur les compétences par le biais de ressources externes non financées par le Fonds mondial</t>
  </si>
  <si>
    <t>C. Nombre d'ASC qui recevront une formation pré-service et une certification basées sur les compétences par le biais de ressources nationales et externes non liées au Fonds mondial</t>
  </si>
  <si>
    <t>E. Nombre d'ASC qui recevront une formation pré-service et une certification basées sur les compétences grâce à la somme allouée</t>
  </si>
  <si>
    <t>Dénominateur:cibles nationales pour le nombre d'ASC nécessaires selon le PSN ou autre nombre convenu ; Numérateur:Nombre d'ASC qui doivent recevoir une formation continue basée sur les compétences (toutes sources de financement)</t>
  </si>
  <si>
    <t>C1. Nombre d'ASC qui doivent recevoir une formation continue basée sur les compétences grâce aux ressources nationales</t>
  </si>
  <si>
    <t>C1. Número de trabajadores de salud comunitarios que van a recibir formación basada en competencias durante la prestación del servicio mediante recursos nacionales</t>
  </si>
  <si>
    <t>C2. Nombre d'ASC qui doivent recevoir une formation continue basée sur les compétences par le biais de ressources externes non financées par le Fonds mondial</t>
  </si>
  <si>
    <t>C2. Número de trabajadores de salud comunitarios que van a recibir formación basada en competencias durante la prestación del servicio mediante recursos externos no procedentes del Fondo Mundial</t>
  </si>
  <si>
    <t>C. Nombre d'ASC qui doivent recevoir une formation continue basée sur les compétences grâce à des ressources nationales + externes non liées au Fonds mondial</t>
  </si>
  <si>
    <t>C. Número de trabajadores de salud comunitarios que van a recibir formación basada en competencias durante la prestación del servicio mediante recursos nacionales y recursos externos no procedentes del Fondo Mundial</t>
  </si>
  <si>
    <t>E. Nombre d'ASC qui doivent recevoir une formation continue basée sur les compétences grâce au montant de l'allocation</t>
  </si>
  <si>
    <t>E. Número de trabajadores de salud comunitarios que van a recibir formación basada en competencias durante la prestación del servicio mediante el monto de asignación</t>
  </si>
  <si>
    <t>F. Número de trabajadores de salud comunitarios que van a recibir formación basada en competencias durante la prestación del servicio mediante todas las fuentes: C+E</t>
  </si>
  <si>
    <t>C1. Nombre d'ASC qui doivent recevoir une supervision formative intégrée grâce aux ressources nationales</t>
  </si>
  <si>
    <t>C2. Nombre d'ASC devant bénéficier d'une supervision formative intégrée par le biais de ressources externes non financées par le Fonds mondial</t>
  </si>
  <si>
    <t>C. Nombre d'ASC qui doivent bénéficier d'une supervision formative intégrée par le biais de ressources nationales + externes non liées au Fonds mondial</t>
  </si>
  <si>
    <t>E. Nombre d'ASC qui doivent recevoir une supervision formative intégrée grâce au montant de l'allocation</t>
  </si>
  <si>
    <t>C1. Nombre d'ASC qui doivent être équipés grâce aux ressources nationales.</t>
  </si>
  <si>
    <t>C1. Número de trabajadores de salud comunitarios a los que se equipará mediante recursos nacionales</t>
  </si>
  <si>
    <t>C2. Número de trabajadores de salud comunitarios a los que se equipará mediante recursos externos no procedentes del Fondo Mundial</t>
  </si>
  <si>
    <t>C3. Nombre d'ASC qui qui doivent être équipés par le biais de ressources nationales + ressources externes non liées au Fonds mondial</t>
  </si>
  <si>
    <t>C. Número de trabajadores de salud comunitarios a los que se equipará mediante recursos nacionales y recursos externos no procedentes del Fondo Mundial.</t>
  </si>
  <si>
    <t>E. Número de trabajadores de salud comunitarios a los que se deberá equipar mediante el monto de asignación</t>
  </si>
  <si>
    <t>F. Número de trabajadores de salud comunitarios a los que se equipará mediante todas las fuentes: C+E</t>
  </si>
  <si>
    <t>C1. Número de trabajadores de salud comunitarios a los que se protegerá con EPI mediante recursos nacionales.</t>
  </si>
  <si>
    <t>C2. Número de trabajadores de salud comunitarios a los que se protegerá con EPI mediante recursos externos no procedentes del Fondo Mundial</t>
  </si>
  <si>
    <t>C. Número de trabajadores de salud comunitarios cuyos costos en materia de EPI está previsto que se cubran con recursos nacionales y recursos externos no procedentes del Fondo Mundial</t>
  </si>
  <si>
    <t>E. Número de trabajadores de salud comunitarios a los que se deberá proteger con EPI mediante el monto de asignación</t>
  </si>
  <si>
    <t>F. Nombre d'ASC à protéger avec des EPI par toutes les sources: C+E</t>
  </si>
  <si>
    <t>Número de trabajadores de salud comunitarios a los que se protegerá con EPI mediante todas las fuentes: C+E</t>
  </si>
  <si>
    <t>Dénominateur: cible nationale pour le nombre d'ASC nécessaires selon le PSN ou autre nombre convenu ; Numérateur: Nombre d'ASC dont le coût des produits a été couvert (toutes sources de financement)</t>
  </si>
  <si>
    <t>C1. Nombre d'ASC devant recevoir des produits grâce aux ressources nationales</t>
  </si>
  <si>
    <t>C1. Número de trabajadores de salud comunitarios a los que se les proporcionarán productos básicos mediante recursos nacionales</t>
  </si>
  <si>
    <t>C2. Nombre d'ASC devant recevoir des produits grâce à des ressources externes non financées par le Fonds mondial</t>
  </si>
  <si>
    <t>C2. Número de trabajadores de salud comunitarios a los que se les proporcionarán productos básicos mediante recursos externos no procedentes del Fondo Mundial</t>
  </si>
  <si>
    <t>C. Nombre d'ASC devant recevoir des produits grâce à des ressources nationales + externes non liées au Fonds mondial</t>
  </si>
  <si>
    <t>C. Número de trabajadores de salud comunitarios a los que se les proporcionarán productos básicos mediante recursos nacionales y recursos externos no procedentes del Fondo Mundial</t>
  </si>
  <si>
    <t>E. Nombre d'ASC devant recevoir des produits via le montant de l'allocation</t>
  </si>
  <si>
    <t>E. Número de trabajadores de salud comunitarios a los que se les proporcionarán productos básicos mediante el monto de asignación</t>
  </si>
  <si>
    <t>F. Nombre d'ASC devant recevoir des produits par toutes sources: C+E</t>
  </si>
  <si>
    <t>F. Número de trabajadores de salud comunitarios a los que se les proporcionarán productos básicos mediante todas las fuentes: C+E</t>
  </si>
  <si>
    <t>Dénominateur: cible nationale pour le nombre d'ASC nécessaires selon le PSN ou autre nombre convenu ; Numérateur: Nombre d'ASC dont le coût liés aux  référence/contre référence a été couvert (toutes sources de financement)</t>
  </si>
  <si>
    <t>C1. Nombre d'ASC à appuyer pour la référence/contre-référence à travers les ressources nationales</t>
  </si>
  <si>
    <t>C2. Nombre d'ASC à appuyer pour la référence/contre-référence par le biais de ressources externes non liées au Fonds mondial</t>
  </si>
  <si>
    <t>C3. Nombre d'ASC à appuyer pour la référence/contre-référence par le biais de ressources nationales + externes non liées au Fonds mondial</t>
  </si>
  <si>
    <t>E. Nombre d'ASC à appuyer pour la référence/contre-référence par la somme allouée</t>
  </si>
  <si>
    <t xml:space="preserve">F. Nombre d'ASC à appuyer pour la référence/contre-référence par toutes sources: C + E </t>
  </si>
  <si>
    <t>Denominador: objetivo del país en cuanto al número de trabajadores de salud comunitarios necesarios en función del Plan Estratégico Nacional o según el número acordado; Numerador: número de trabajadores de salud comunitarios cuyo costo del sistema de información sobre la gestión sanitaria, así como en materia de vigilancia y seguimiento y evaluación, se ha cubierto (todas las fuentes de financiamiento)</t>
  </si>
  <si>
    <t>C1. Nombre d'ASC à soutenir par les activités relatives au Système d’information Sanitaire, à la surveillance et au S&amp;E grâce aux ressources nationales</t>
  </si>
  <si>
    <t xml:space="preserve">Dénominateur: cible nationale pour le nombre d'ASC nécessaires selon le PSN ou autre nombre convenu ; Numérateur: Nombre d'ASC dont les coûts relatifs aux activités du Système d’information Sanitaire, de surveillance et de S&amp;E ont été couverts (toutes sources de financement) </t>
  </si>
  <si>
    <t>F. Nombre d'ASC à soutenir par les activités relatives au Système d’information Sanitaire, à la surveillance et au S&amp;E par toues les sources de financement: C+E</t>
  </si>
  <si>
    <t>Pestaña "Productos básicos para la gestión integrada de casos comunitarios no relacionados con la malaria"</t>
  </si>
  <si>
    <t>Couverture des coûts de rémunération</t>
  </si>
  <si>
    <t>Cobertura de los costos de remuneración</t>
  </si>
  <si>
    <t>Couverture des coûts de formation pré-service et de certification basée sur les compétences</t>
  </si>
  <si>
    <t>Couverture des coûts de formation continue basée sur les compétences</t>
  </si>
  <si>
    <t>Cobertura de los costos de formación basada en competencias durante la prestación del servicio</t>
  </si>
  <si>
    <t xml:space="preserve">Couverture des coûts des supervisions </t>
  </si>
  <si>
    <t>Cobertura de los costos de supervisión</t>
  </si>
  <si>
    <t>Couverture des coûts d’équipements</t>
  </si>
  <si>
    <t>Cobertura de los costos de equipamiento</t>
  </si>
  <si>
    <t>Cobertura de los costos de los EPI</t>
  </si>
  <si>
    <t>Cobertura de los costos de los productos básicos</t>
  </si>
  <si>
    <t>Couverture des coûts liés aux références / contre références</t>
  </si>
  <si>
    <t>Couverture des coûts liés au Système de Gestion de l’Information Sanitaire et du S&amp;E.</t>
  </si>
  <si>
    <t>Produits pour la PEC-C non liés au paludisme (antibiotiques de première ligne pour la pneumonie simple chez les enfants de 2 à 59 mois dans le cadre de la PEC-C)</t>
  </si>
  <si>
    <t>Productos básicos para la gestión integrada de casos comunitarios no relacionados con la malaria (antibióticos de primera línea para la neumonía simple entre los niños de 2 a 59 meses de edad como parte de la gestión integrada de casos comunitarios)</t>
  </si>
  <si>
    <t>Produits pour la PEC-C non liés au paludisme (sels de réhydratation orale et zinc pour le traitement de la diarrhée chez les enfants de 2 à 59 mois dans le cadre de la PEC-C)</t>
  </si>
  <si>
    <t>Malaria – Prise en charge</t>
  </si>
  <si>
    <t>Malaria - Gestión de casos</t>
  </si>
  <si>
    <t xml:space="preserve">Couverture des coûts des EPI </t>
  </si>
  <si>
    <t>Couverture des coûts des produits</t>
  </si>
  <si>
    <t>Pourcentage d’ASC appuyés par des activités relatives au Système d’Information Sanitaire, à la surveillance et au S&amp;E</t>
  </si>
  <si>
    <t>Proportion d'enfants de 2 à 59 mois avec suspicion de pneumonie (respiration rapide) qui ont reçu un traitement antibiotique de première ligne dans la communauté</t>
  </si>
  <si>
    <t>Proporción de niños de 2 a 59 meses con presunta infección por neumonía (respiración rápida) que recibieron tratamiento antibiótico de primera línea en la comunidad</t>
  </si>
  <si>
    <t xml:space="preserve">Organisation dirigée par la communauté  </t>
  </si>
  <si>
    <t>Organización dirigida por la comunidad</t>
  </si>
  <si>
    <t xml:space="preserve">Organisation basée dans la communauté </t>
  </si>
  <si>
    <t>SSRS</t>
  </si>
  <si>
    <t>SSRP</t>
  </si>
  <si>
    <t>Paludisme</t>
  </si>
  <si>
    <t>Tuberculose</t>
  </si>
  <si>
    <t>VIH</t>
  </si>
  <si>
    <t>Instructions - RSSH CHW Gap Tables</t>
  </si>
  <si>
    <t xml:space="preserve">Instructions – Tableaux des lacunes programmatiques prioritaires pour le SSRP </t>
  </si>
  <si>
    <t xml:space="preserve">Instructions pour compléter le tableau des lacunes programmatiques concernant les ASC en SSRP : </t>
  </si>
  <si>
    <t xml:space="preserve">Blank cells highlighted in white require input. Cells highlighted in purple and gray will be filled automatically. See below instructions for each table.
</t>
  </si>
  <si>
    <t xml:space="preserve">Des informations doivent être saisies dans les cellules vides avec fond blanc. Les cellules avec fond violet et gris se rempliront alors automatiquement. Voir les instructions ci-dessous relatives à chaque tableau. 
</t>
  </si>
  <si>
    <t>Tableau des lacunes programmatiques ASC 1 - Couverture des coûts de rémunération</t>
  </si>
  <si>
    <t>Tabla 1 de brechas programáticas relativas a los trabajadores de salud comunitarios - Cobertura de los costos de remuneración</t>
  </si>
  <si>
    <t>Indicateur:
Pourcentage d'ASC qui ont été rémunérés.</t>
  </si>
  <si>
    <t>Country target already covered:
1) "C1" refers to the number of CHWs who are to receive competency-based pre-service training and certification through domestic resources.
2) "C2" refers to the number of CHWs who are to receive competency-based pre-service training and certification through non-Global Fund external resources. 
3) "C" refers to the number of CHWs who are to receive competency-based pre-service training and certification through domestic + non-Global Fund external resources.</t>
  </si>
  <si>
    <t>Country target covered with the allocation amount</t>
  </si>
  <si>
    <t>Commentaires/hypothèses:
1) Pour C2, précisez le nombre d’ASC à soutenir par une source de financement externe non liée au FM.</t>
  </si>
  <si>
    <t>Indicator: 
Percentage of CHWs remunerated.</t>
  </si>
  <si>
    <t>Country target covered with the allocation amounts:
1) "E" refers to the number of CHWs who are to receive competency-based pre-service training and certification through the allocation amount. 
2) "F" refers to the number of CHWs who are to receive competency-based pre-service training and certification through all sources.
3) "G" refers to the remaining gap to country target.</t>
  </si>
  <si>
    <t xml:space="preserve">Cible nationale devant être couverte par la somme allouée
1) "E" fait référence au nombre d'ASC qui recevront une formation et certification pré-service basée sur les compétences grâce aux fonds de l’allocation. 
2) "F" fait référence au nombre d'ASC qui recevront une formation et certification pré-service basée sur les compétences au travers de toutes les sources de financement. 
3) "G" fait référence à l'écart restant par rapport à la cible nationale.
</t>
  </si>
  <si>
    <t>Meta del país ya cubierto:
1) "C1" se refiere al número de trabajadores de salud comunitarios que van a recibir formación y certificación basadas en competencias con anterioridad a la prestación del servicio mediante recursos nacionales.
2) "C2" se refiere al número de trabajadores de salud comunitarios que van a recibir formación y certificación basadas en competencias con anterioridad a la prestación del servicio mediante recursos externos no procedentes del Fondo Mundial. 
3) "C" se refiere al número de trabajadores de salud comunitarios que van a recibir formación y certificación basadas en competencias con anterioridad a la prestación del servicio mediante recursos nacionales y recursos externos no procedentes del Fondo Mundial.</t>
  </si>
  <si>
    <t>Commentaires/hypothèses:
Pour C2, précisez le nombre d’ASC à soutenir par une source de financement externe non liée au FM.</t>
  </si>
  <si>
    <t>Comments/Assumptions:
For C2, specify the number of CHWs to be supported by source of non-GF external funding</t>
  </si>
  <si>
    <t xml:space="preserve">Tableau des lacunes programmatiques CHW 2 -  Couverture des coûts de formation pré-service et de certification basée sur les compétences
</t>
  </si>
  <si>
    <t xml:space="preserve">Indicator:
Percentage of CHWs who received competency-based pre-service training and certification. </t>
  </si>
  <si>
    <t>Indicateur:
Pourcentage d'ASC qui ont reçu une formation pré-service et une certification basée sur les compétences</t>
  </si>
  <si>
    <t>Indicador: 
Porcentaje de trabajadores de salud comunitarios que fueron remunerados.</t>
  </si>
  <si>
    <t>Necesidad actual estimada del país:
1) "A" se refiere al número total estimado de trabajadores de salud comunitarios necesarios por año (puede ser mayor que el objetivo del PEN).
2) "B" se refiere a los objetivos del país en cuanto al número de trabajadores de salud comunitarios necesarios en función del PEN o del número acordado</t>
  </si>
  <si>
    <t>Meta del país ya cubierta:
1) "C1" se refiere al número de trabajadores de salud comunitarios que van a recibir formación y certificación basadas en competencias con anterioridad a la prestación del servicio mediante recursos nacionales.
2) "C2" se refiere al número de trabajadores de salud comunitarios que van a recibir formación y certificación basadas en competencias con anterioridad a la prestación del servicio mediante recursos externos no procedentes del Fondo Mundial. 
3) "C" se refiere al número de trabajadores de salud comunitarios que van a recibir formación y certificación basadas en competencias con anterioridad a la prestación del servicio mediante recursos nacionales y recursos externos no procedentes del Fondo Mundial.</t>
  </si>
  <si>
    <t>Brecha programática:
Se refiere al déficit anual previsto para alcanzar la meta.</t>
  </si>
  <si>
    <t>Meta del país cubierta con los montos correspondientes a la asignación y por encima de la asignación:
1) "E" se refiere al número de trabajadores de salud comunitarios que van a recibir formación y certificación basadas en competencias previas a la prestación del servicio mediante el monto de la asignación. 
2) "F" se refiere al número de trabajadores de salud comunitarios que van a recibir formación y certificación basadas en competencias previas a la prestación del servicio mediante todas las fuentes de financiamiento.
3) "G" se refiere al déficit restante con respecto a la meta del país.</t>
  </si>
  <si>
    <t>Tabla 2 de brechas programáticas relativas a los trabajadores de salud comunitarios - Cobertura de los costos de formación y certificación basadas en competencias previas a la prestación del servicio</t>
  </si>
  <si>
    <t>Indicador:
Porcentaje de trabajadores de salud comunitarios que recibieron formación y certificación basadas en competencias previas a la prestación del servicio.</t>
  </si>
  <si>
    <t>Necesidad actual estimada del país:
1) "A" se refiere al número total estimado de trabajadores de salud comunitarios necesarios por año (puede ser mayor que el objetivo del PEN).
2) "B" se refiere a las metas del país en cuanto al número de trabajadores de salud comunitarios necesarios en función del PEN o del número acordado.</t>
  </si>
  <si>
    <t xml:space="preserve">Country target to be covered with the allocation amount
1) "E" refers to the number of CHWs who are to receive competency-based pre-service training and certification through the allocation amount.
2) "F" refers to the number of CHWs who are to receive competency-based pre-service training and certification through all sources.
3) "G" refers to the remaining gap to country target. </t>
  </si>
  <si>
    <t>Cible nationale devant être couverte par la somme allouée
1) "E" fait référence au nombre d'ASC qui recevront une formation et certification pré-service basée sur les compétences grâce aux fonds de l’allocation. 
2) "F" fait référence au nombre d'ASC qui recevront une formation et certification pré-service basée sur les compétences au travers de toutes les sources de financement. 
3) "G" fait référence à l'écart restant par rapport à la cible nationale.</t>
  </si>
  <si>
    <t xml:space="preserve">Meta del país que se va a financiar con el monto asignado:
1) "E" se refiere al número de trabajadores de salud comunitarios que van a recibir formación y certificación basadas en competencias previas a la prestación del servicio mediante el monto de la asignación.
2) "F" se refiere al número de trabajadores de salud comunitarios que van a recibir formación y certificación basadas en competencias previas a la prestación del servicio mediante todas las fuentes de financiamiento.
3) "G" se refiere al déficit restante con respecto a la meta del país. </t>
  </si>
  <si>
    <t xml:space="preserve">Tableau des lacunes programmatiques CHW 3  -  Couverture des coûts de formation continue basée sur les compétences
</t>
  </si>
  <si>
    <t>Tabla 3 de brechas programáticas relativas a los trabajadores de salud comunitarios - Cobertura de los costos de formación basada en competencias durante la prestación del servicio</t>
  </si>
  <si>
    <t>Indicator:
Percentage of CHWs who received competency-based in-service training.</t>
  </si>
  <si>
    <t>Indicador:
Porcentaje de trabajadores de salud comunitarios que recibieron formación basada en competencias durante la prestación del servicio.</t>
  </si>
  <si>
    <t>Meta del país ya cubierta:
1) "C1" se refiere al número de trabajadores de salud comunitarios que van a recibir formación basada en competencias durante la prestación del servicio mediante recursos nacionales.
2) "C2" se refiere al número de trabajadores de salud comunitarios que van a recibir formación basada en competencias durante la prestación del servicio mediante recursos externos no procedentes del Fondo Mundial.
3) "C" se refiere al número de trabajadores de salud comunitarios que van a recibir formación basada en competencias durante la prestación del servicio mediante recursos nacionales y recursos externos no procedentes del Fondo Mundial.</t>
  </si>
  <si>
    <t>Country target to be covered with the allocation amount:
1) "E" refers to the number of CHWs who are to receive competency-based in-service training through the allocation amount.
2) "F" refers to the number of CHWs who are to receive competency-based in-service training through all sources.
3) "G" refers to the remaining gap to country target.</t>
  </si>
  <si>
    <t>Cible nationale devant être couverte par la somme allouée:
1) "E" fait référence au nombre d'ASC qui recevront une formation continue basée sur les compétences grâce aux fonds de l’allocation. 
2) "F" fait référence au nombre d'ASC qui recevront une formation continue basée sur les compétences au travers de toutes les sources de financement. 
3) "G" fait référence à l'écart restant par rapport à la cible nationale.</t>
  </si>
  <si>
    <t>Meta del país que se va a financiar con el monto asignado:
1) "E" se refiere al número de trabajadores de salud comunitarios que van a recibir formación basada en competencias durante la prestación del servicio mediante el monto de la asignación.
2) "F" se refiere al número de trabajadores de salud comunitarios que van a recibir formación basada en competencias durante la prestación del servicio mediante todas las fuentes de financiamiento.
3) "G" se refiere al déficit restante con respecto a la meta del país.</t>
  </si>
  <si>
    <t>Comments/Assumptions:
For C2, the number of CHWs to be supported by source of non-Global Fund external funding.</t>
  </si>
  <si>
    <t>Tabla 4 de brechas programáticas relativas a los trabajadores de salud comunitarios - Cobertura de los costos de la supervisión de apoyo integrada</t>
  </si>
  <si>
    <t xml:space="preserve">Indicator:
Percentage of CHWs who received integrated supportive supervision. </t>
  </si>
  <si>
    <t>Indicador:
Porcentaje de trabajadores de salud comunitarios que recibieron supervisión de apoyo integrada.</t>
  </si>
  <si>
    <t>Meta del país ya cubierta:
1) "C1" se refiere al número de trabajadores de salud comunitarios que van a recibir una supervisión de apoyo integrada mediante recursos nacionales.
2) "C2" se refiere al número de trabajadores de salud comunitarios que van a recibir una supervisión de apoyo integrada mediante recursos externos no procedentes del Fondo Mundial.
3) "C" se refiere al número de trabajadores de salud comunitarios que van a recibir una supervisión de apoyo integrada mediante recursos nacionales y recursos externos no procedentes del Fondo Mundial.</t>
  </si>
  <si>
    <t>Country target to be covered with the allocation amount:
1) "E" refers to the number of CHWs who are to receive integrated supportive supervision through the allocation amount.
2) "F" refers to the number of CHWs who are to receive integrated supportive supervision through all sources.
3) "G" refers to the remaining gap to country target</t>
  </si>
  <si>
    <t>Cible nationale devant être couverte par la somme allouée:
1) "E" fait référence au nombre d'ASC qui recevront une supervision formative intégrée grâce aux fonds de l’allocation.
2) "F" fait référence au nombre d'ASC qui recevront une supervision formative intégrée au travers de toutes les sources de financement. 
3) "G" fait référence à l'écart restant par rapport à la cible nationale.</t>
  </si>
  <si>
    <t>Meta del país que se va a financiar con el monto asignado:
1) "E" se refiere al número de trabajadores de salud comunitarios que van a recibir una supervisión de apoyo integrada mediante el monto de asignación.
2) "F" se refiere al número de trabajadores de salud comunitarios que van a recibir una supervisión de apoyo integrada mediante todas las fuentes.
3) "G" se refiere al déficit restante con respecto al objetivo del país.</t>
  </si>
  <si>
    <t>Comments/Assumptions:
1) Integrated supportive supervision costs include all costs needed to ensure quality, integrated supportive supervision of CHWs, including but not limited to: costs for recruitment, remuneration, training, equipment, and supervision of CHW supervisors, as well as implementation costs (e.g., travel costs, per diems) for supervision of CHWs. 
2) For C2, specify the number of CHWs to be supported by source of non-Global Fund external funding.</t>
  </si>
  <si>
    <t>Comentarios o supuestos:
1) Los costos de la supervisión de apoyo integrada incluyen todos los costos necesarios para asegurar la calidad de la supervisión de los trabajadores de salud comunitarios, lo que incluirá, si bien no de forma exclusiva, lo siguiente: costos de contratación, remuneración, formación, equipamiento y supervisión de los supervisores de los trabajadores de salud comunitarios, así como costos de ejecución (por ejemplo, gastos de viaje, per diems) para dicha supervisión.
2) En C2, especifique el número de trabajadores de salud comunitarios que recibirán apoyo de una fuente de financiamiento externo ajena al Fondo Mundial.</t>
  </si>
  <si>
    <t>Indicador:
Porcentaje de trabajadores de salud comunitarios que han sido equipados.</t>
  </si>
  <si>
    <t>Tabla 5 de brechas programáticas relativas a los trabajadores de salud comunitarios - Cobertura de los costos de equipamiento</t>
  </si>
  <si>
    <t>Meta del país ya cubierta:
1) "C1" se refiere al número de trabajadores de salud comunitarios a los que se deberá equipar mediante recursos nacionales.
2) "C2" se refiere al número de trabajadores de salud comunitarios a los que se deberá equipar mediante recursos externos no procedentes del Fondo Mundial.
3) "C" se refiere al número de trabajadores de salud comunitarios a los que se deberá equipar mediante recursos nacionales y recursos externos no procedentes del Fondo Mundial.</t>
  </si>
  <si>
    <t>Country target to be covered with the allocation amount:
1) "E" refers to the number of CHWs who are to be equipped through the allocation amount. 
2) "F" refers to the number of CHWs who are to be equipped through all sources.
3) "G" refers to the remaining gap to country target</t>
  </si>
  <si>
    <t>Cible nationale devant être couverte par la somme allouée:
1) "E" fait référence au nombre d'ASC qui doivent être équipés grâce aux fonds de l’allocation.
2) "F" fait référence au nombre d'ASC qui doivent être équipés au travers de toutes les sources de financement. 
3) "G" fait référence à l'écart restant par rapport à la cible nationale.</t>
  </si>
  <si>
    <t>Meta del país que se va a financiar con el monto asignado:
1) "E" se refiere al número de trabajadores de salud comunitarios a los que se deberá equipar mediante el monto de la asignación.
2) "F" se refiere al número de trabajadores de salud comunitarios a los que se deberá equipar mediante todas las fuentes de financiamiento.
3) "G" se refiere al déficit restante con respecto a la meta del país.</t>
  </si>
  <si>
    <t>Comments/Assumptions:
1) Equipment depends on the role of the CHW and geography (rural versus urban). In rural contexts, the following should be considered: Transportation (e.g., bicycle inc. maintenance or motorcycle inc. maintenance and fuel or transportation allowance, depending on context/terrain (note if transport costs for referral / counter-referral are included here Table 8 is not needed) backpack, uniform, rain gear and boots, flashlight, thermometer, shakir tape, respiratory timers for respiratory illness. 
2) For C2, specify the number of CHWs to be supported by source of non-Global Fund external funding.</t>
  </si>
  <si>
    <t xml:space="preserve">Commentaires/hypothèses:
1) L'équipement dépend du rôle de l'ASC et de la géographie (rurale ou urbaine). Dans les contextes ruraux, les éléments suivants devraient être pris en compte: Transport (par exemple, bicyclette ou moto inclus l’entretien, carburant ou indemnité de transport selon le contexte/terrain (notez que si les coûts de transport pour la référence/contre-référence sont inclus ici, le tableau 8 n'est pas nécessaire) sac à dos, uniforme, vêtements de pluie et bottes, lampe de poche, thermomètre, ruban shakir, minuteurs respiratoires pour les maladies respiratoires. 
2) Pour C2, précisez le nombre d'ASC à soutenir par source de financement externe non liée au Fonds mondial.
</t>
  </si>
  <si>
    <t>Comentarios o supuestos:
1) El equipo depende de la función de los trabajadores de salud comunitarios y la zona geográfica (rural frente a urbana). En contextos rurales, se debe considerar lo siguiente: transporte [p. ej., bicicleta con mantenimiento o motocicleta con mantenimiento y combustible o subsidio de transporte, según el contexto o terreno (tenga en cuenta que si los costos de transporte para la referencia/contra referencia se incluyen aquí, no será necesaria la tabla 8)], mochila, uniforme, ropa y botas de agua, linterna, termómetro, cinta antropométrica shakir) , contadores de respiraciones para enfermedades respiratorias.
2) En C2, especifique el número de trabajadores de salud comunitarios que recibirán apoyo de una fuente de financiamiento externo ajena al Fondo Mundial.</t>
  </si>
  <si>
    <t>Tabla 6 de brechas programáticas relativas a los trabajadores de salud comunitarios - Cobertura de los costos de los EPI</t>
  </si>
  <si>
    <t xml:space="preserve">Indicator:
Percentage of equipped CHWs. </t>
  </si>
  <si>
    <t>Indicador:
Porcentaje de trabajadores de salud comunitarios protegidos con EPI.</t>
  </si>
  <si>
    <t>Meta del país ya cubierta:
1) "C1" se refiere al número de trabajadores de salud comunitarios a los que se protegerá con EPI mediante recursos nacionales.
2) "C2" se refiere al número de trabajadores de salud comunitarios a los que se protegerá con EPI mediante recursos externos no procedentes del Fondo Mundial. 
3) "C" se refiere al número de trabajadores de salud comunitarios a los que se protegerá con EPI mediante recursos nacionales y recursos externos no procedentes del Fondo Mundial.</t>
  </si>
  <si>
    <t xml:space="preserve">Country target to be covered with the allocation amount:
1) "E" refers to the number of CHWs to be protected with PPE through the allocation amount. 
2) "F" refers to the number of CHWs to be protected with PPE through all sources.
3) "G" refers to the remaining gap to country target. </t>
  </si>
  <si>
    <t xml:space="preserve">Cible nationale devant être couverte par la somme allouée:
1) "E" fait référence au nombre d'ASC à protéger avec des EPI grâce aux fonds de l’allocation.
2) "F" fait référence au nombre d'ASC à protéger avec des EPI au travers de toutes les sources de financement. 
3) "G" fait référence à l'écart restant par rapport à la cible nationale. </t>
  </si>
  <si>
    <t xml:space="preserve">Meta del país que se va a financiar con el monto asignado:
1) "E" se refiere al número de trabajadores de salud comunitarios a los que se protegerá con EPI mediante el monto de la asignación. 
2) "F" se refiere al número de trabajadores de salud comunitarios a los que se protegerá con EPI mediante todas las fuentes de financiamiento.
3) "G" se refiere al déficit restante con respecto al objetivo del país. </t>
  </si>
  <si>
    <t>Tabla 7 de brechas programáticas relativas a los trabajadores de salud comunitarios - Cobertura de los costos de los productos básicos</t>
  </si>
  <si>
    <t>Necesidad actual estimada del país: 
1) "A" se refiere al número total estimado de trabajadores de salud comunitarios necesarios por año (puede ser mayor que el objetivo del PEN).
2) "B" se refiere a las metas del país en cuanto al número de trabajadores de salud comunitarios necesarios en función del PEN o del número acordado.</t>
  </si>
  <si>
    <t>Meta del país ya cubierta:
1) "C1" se refiere al número de trabajadores de salud comunitarios a los que se les proporcionarán productos básicos mediante recursos nacionales.
2) "C2" se refiere al número de trabajadores de salud comunitarios a los que se les proporcionarán productos básicos mediante recursos externos no procedentes del Fondo Mundial.
3) "C" se refiere al número de trabajadores de salud comunitarios a los que se les proporcionarán productos básicos mediante recursos nacionales y recursos externos no procedentes del Fondo Mundial.</t>
  </si>
  <si>
    <t xml:space="preserve">Country target to be covered with the allocation amount:
1) "E" refers to the number of CHWs to be provided commodities through the allocation amount. 
2) "F" refers to the number of CHWs to be provided commodities through all sources. 
3) "G" refers to the remaining gap to country target. </t>
  </si>
  <si>
    <t>Cible nationale devant être couverte par la somme allouée:
1) "E" fait référence au nombre d'ASC qui reçoivent des produits grâce aux fonds de l’allocation.
2) "F" fait référence au nombre d'ASC qui reçoivent des produits au travers de toutes les sources de financement. 
3) "G" fait référence à l'écart restant par rapport à la cible nationale.</t>
  </si>
  <si>
    <t xml:space="preserve">Meta del país que se va a financiar con el monto asignado:
1) "E" se refiere al número de trabajadores de salud comunitarios a los que se les proporcionarán productos básicos mediante el monto de asignación.
2) "F" se refiere al número de trabajadores de salud comunitarios a los que se les proporcionarán productos básicos mediante todas las fuentes.
3) "G" se refiere al déficit restante con respecto al objetivo del país. </t>
  </si>
  <si>
    <t>Comments/Assumptions:
1) Commodities depend on the type of CHW and should include all commodities (e.g., iCCM commodities including RDTs, ACTs, ORS, zinc, antibiotics, and other commodities such as condoms, lubricant etc.) required per the package of services to be delivered by the CHWs. Quantification of ACTs and RDTs for malaria needed for community is estimated in the Malaria Programmatic Gap Table and quantification of condoms and lubricant needed for HIV prevention done in HIV Programmatic Gap Table. Table 7 of the CHW Programmatic Gap Table should reflect whether CHWs commodity needs are met based on the package of services they provide.
2) For C2, specify number of CHWs to be supported by source of non-GF external funding.</t>
  </si>
  <si>
    <t>Tabla 8 de brechas programáticas relativas a los trabajadores de salud comunitarios - Cobertura de los costos de referencia/contrarreferencia</t>
  </si>
  <si>
    <t>Indicator:
Percentage of CHWs supported for referral / counter-referral.</t>
  </si>
  <si>
    <t>Indicateur:
Pourcentage d'ASC soutenus par des activités liées au système de référence/contre-référence.</t>
  </si>
  <si>
    <t xml:space="preserve">Indicador:
Porcentaje de trabajadores de salud comunitarios que recibieron apoyo para la referencia/contrarreferencia </t>
  </si>
  <si>
    <t>Cible nationale déjà couverte:
1) "C1" indique le nombre d'ASC à soutenir par des activités liées au système de référence/contre-référence grâce aux ressources nationales.
2) "C2" indique le nombre d'ASC à soutenir par des activités liées au système de référence/contre-référence grâce à des ressources externes non liées au Fonds mondial. 
3) "C" indique le nombre d'ASC à soutenir par des  activités liées au système de référence/contre-référence par le biais de ressources nationales + ressources externes non liées au Fonds mondial.</t>
  </si>
  <si>
    <t>Meta del país ya cubierta:
1) "C1" se refiere al número de trabajadores de salud comunitarios que recibirán el apoyo de un sistema de referencia/contrarreferencia  mediante recursos nacionales
2) "C2" se refiere al número de trabajadores de salud comunitarios que recibirán el apoyo de un sistema de referencia/contrarreferencia mediante recursos externos no procedentes del Fondo Mundial.
3) "C" se refiere al número de trabajadores de salud comunitarios que recibirán el apoyo de un sistema de referencia/contrarreferencia mediante recursos nacionales y recursos externos no procedentes del Fondo Mundial.</t>
  </si>
  <si>
    <t>Country target to be covered with the allocation amount:
1) "E" refers to the number of CHWs to be supported by a referral / counter-referral through the allocation amount. 
2) "F" refers to the number of CHWs to be supported by a referral / counter-referral system through all sources.
3) "G" refers to the remaining gap to country target.</t>
  </si>
  <si>
    <t>Cible nationale devant être couverte par la somme allouée:
1) "E" fait référence au nombre d'ASC à soutenir par des  activités liées au système de référence/contre-référence grâce aux fonds de l’allocation.
2) "F" fait référence au nombre à soutenir par des  activités liées au système de référence/contre-référence au travers de toutes les sources de financement. 
3) "G" fait référence à l'écart restant par rapport à la cible nationale.</t>
  </si>
  <si>
    <t>Meta del país que se va a financiar con el monto asignado:
1) "E" se refiere al número de trabajadores de salud comunitarios que recibirán el apoyo de un sistema de referencia/contrarreferencia  mediante el monto de asignación.
2) "F" se refiere al número de trabajadores de salud comunitarios que recibirán el apoyo de un sistema de referencia/contrarreferencia  mediante todas las fuentes.
3) "G" se refiere al déficit restante con respecto a la meta del país.</t>
  </si>
  <si>
    <t>Commentaires/hypothèses:
1) Si les coûts des activités liées au système de  référence/contre-référence (par exemple, les frais de transport pour le patient, le soignant et l'ASC sont déjà inclus dans le tableau 4 sur l'équipement, indiquez simplement que les coûts de référence/contre-référence sont inclus dans le tableau 4.
2) Pour C2, précisez le nombre d'ASC à soutenir par une source de financement externe non liée au FM.</t>
  </si>
  <si>
    <t>Comentarios o supuestos: 
1) Si los costos de referencia/contrarreferencia (p. ej., los costos de transporte para los pacientes, los cuidadores y los trabajadores de salud comunitarios ya están incluidos en la tabla 4 relativa a los equipos, bastará con indicarlo.
2) En C2, especifique el número de trabajadores de salud comunitarios que recibirán apoyo de una fuente de financiamiento externo ajena al Fondo Mundial.</t>
  </si>
  <si>
    <t>Tableau des lacunes programmatiques 9 – Couverture des coûts liés au Système de Gestion de l’Information Sanitaire et du S&amp;E</t>
  </si>
  <si>
    <t>Tabla 9 de brechas programáticas relativas a los trabajadores de salud comunitarios - Cobertura de los costos del Sistema de Información Gerencial en Salud (SIGS), la vigilancia y el seguimiento y la evaluación</t>
  </si>
  <si>
    <t>Indicator:
Percentage of CHWs supported with Health management information system, surveillance and M&amp;E activities</t>
  </si>
  <si>
    <t>Indicador:
Porcentaje de los trabajadores de salud comunitarios que recibirán apoyo en el uso del sistema de información sobre la gestión sanitaria, así como en materia de vigilancia, seguimiento y evaluación</t>
  </si>
  <si>
    <t>Current estimated country need: 
1) "A" refers to the total estimated number of CHWs needed by year (may be higher than the NSP target).
2) "B" refers to country targets for number of CHWs needed per NSP or agreed number</t>
  </si>
  <si>
    <t xml:space="preserve">Necesidad actual estimada del país: 
1) "A" se refiere al número total estimado de trabajadores de salud comunitarios necesarios por año (puede ser mayor que el objetivo del PEN).
2) "B" se refiere a las metas del país en cuanto al número de trabajadores de salud comunitarios necesarios en función del PEN o del número acordado. </t>
  </si>
  <si>
    <t>Meta del país ya cubierta:
1) "C1" se refiere al número de trabajadores de salud comunitarios que recibirán apoyo en el uso del sistema de información sobre el Sistema de Información Gerencial en Salud, así como en materia de vigilancia, y actividades de seguimiento y evaluación mediante recursos nacionales.
2) "C2" se refiere al número de trabajadores de salud comunitarios que recibirán apoyo en el uso del Sistema de Información Gerencial en Salud, así como en materia de vigilancia, y actividades de seguimiento y evaluación, mediante recursos externos no procedentes del Fondo Mundial.
3) "C" se refiere al número de trabajadores de salud comunitarios que recibirán apoyo en el uso del Sistema de Información Gerencial en Salud, así como en materia de vigilancia, y actividades de seguimiento y evaluación, mediante recursos nacionales y recursos no procedentes del Fondo Mundial.</t>
  </si>
  <si>
    <t xml:space="preserve">Country target to be covered with the allocation amount:
1) "E" refers to the number of CHWs whose cost of HMIS related activities is planned to be covered by the allocation amount. 
2) "F" refers to the number of CHWs to be supported with Health management information system, surveillance and M&amp;E through all sources. 
3) "G" refers to the remaining gap to country target. </t>
  </si>
  <si>
    <t>Cible nationale devant être couverte par la somme allouée:
1) "E" fait référence au nombre d'ASC les activités relatives au Système d’information Sanitaire, à la surveillance et au S&amp;E grâce aux fonds de l’allocation.
2) "F" fait référence au nombre d'ASC les activités relatives au Système d’information Sanitaire, à la surveillance et au S&amp;E au travers de toutes les sources de financement. 
3) "G" fait référence à l'écart restant par rapport à la cible nationale.</t>
  </si>
  <si>
    <t xml:space="preserve">Meta del país que se va a financiar con el monto asignado:
1) "E" se refiere al número de trabajadores de salud comunitarios cuyo costo en materia de productos básicos está previsto que se cubra con el monto de asignación.
2) "F" se refiere al número de trabajadores de salud comunitarios que recibirán apoyo en el uso del Sistema de Información Gerencial en Salud, así como en materia de vigilancia, y actividades de seguimiento y evaluación, mediante todas las fuentes. 
3) "G" se refiere al déficit restante con respecto a la meta del país. </t>
  </si>
  <si>
    <t>Commentaires/hypothèses:
1) Les coûts relatifs au Système d’Information Sanitaire, à la surveillance et au S&amp;E comprennent: les registres, les aide-mémoire papier, les formulaires de rapportage de routine, l'élaboration de la liste complète des ASC (y compris la collecte de données si besoin) et la maintenance de la liste dans un registre, les outils de santé numériques (téléphones/tablettes, cartes SIM, indemnité de communication) pour les ASC et les superviseurs des ASC.
2) Dans le champ commentaires/hypothèses, indiquez le nombre d'ASC à soutenir par une source de financement externe non liée au Fonds mondial.</t>
  </si>
  <si>
    <t>Comentarios o supuestos: 
1) Los costos del Sistema de Información Gerencial en Salud, , la vigilancia y el seguimiento y la evaluación incluyen: registros, material de apoyo en papel, formularios para los reportes periódicos, elaboración de una lista completa de trabajadores de salud comunitarios (incluida la recopilación de datos según sea necesario) y mantenimiento en un registro, herramientas móviles de salud digital (teléfonos y tabletas, tarjetas SIM, ayudas para comunicaciones) para los trabajadores de salud comunitarios y sus supervisores.
2) En la celda de comentarios y supuestos, añada el número de trabajadores de salud comunitarios que recibirán apoyo de una fuente de financiamiento externo ajena al Fondo Mundial.</t>
  </si>
  <si>
    <t>Tabla 10 de brechas programáticas relativas a los trabajadores de salud comunitarios - productos básicos para la gestión integrada de casos comunitarios no relacionados con la malaria (antibióticos de primera línea para la neumonía simple entre los niños de 2 a 59 meses de edad en el marco de la gestión integrada de casos comunitarios)</t>
  </si>
  <si>
    <t>Indicator:
Proportion of children 2-59 months with suspected pneumonia (fast breathing) that received first line antibiotic treatment in the community.</t>
  </si>
  <si>
    <t>Meta del país ya cubierta:
1) "C1" se refiere a la parte de la meta del país que se prevé cubrir con recursos nacionales.
2) "C2" se refiere a la parte de la meta del país que se prevé cubrir con recursos externos no procedentes del Fondo Mundial.
3) "C" se refiere a la parte de la meta del país que se prevé cubrir con recursos nacionales y recursos externos no procedentes del Fondo Mundial.</t>
  </si>
  <si>
    <t>Brecha programática:
Se refiere al déficit anual previsto para alcanzar la meta del país.</t>
  </si>
  <si>
    <t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t>
  </si>
  <si>
    <t>Cible nationale devant être couverte par la somme allouée:
1) "E" indique la portion des cibles nationales devant être couvertes par l’allocation.
2) "F" la portion des cibles nationales devant être couvertes au travers de toutes les sources de financement. 
3) "G" fait référence à l'écart restant par rapport à la cible nationale.</t>
  </si>
  <si>
    <t xml:space="preserve">Meta del país que se va a financiar con el monto asignado:
1) "E" se refiere a la parte de la meta del país que se prevé cubrir con el monto de asignación.
2) "F" se refiere a la parte de la meta del país que se prevé cubrir con todas las fuentes.
3) "G" se refiere al déficit restante con respecto a la meta del país. </t>
  </si>
  <si>
    <t>Tabla 11 de brechas programáticas relativas a los trabajadores de salud comunitarios - productos básicos para la gestión integrada de casos comunitarios no relacionados con la malaria (sales de rehidratación oral y zinc para el tratamiento de la diarrea entre los niños de 2 a 59 meses de edad como parte de la gestión integrada de casos comunitarios)</t>
  </si>
  <si>
    <t>Indicator:
Proportion of children 2-59 months with diarrhea that received oral rehydration salts and zinc treatment in the community.</t>
  </si>
  <si>
    <t xml:space="preserve">Current estimated country need: 
1) "A" refers to the total estimated number of diarrhea cases in the areas with CHWs (may be higher than the NSP target). Comments/Assumptions: Specify the assumptions (e.g., incidence of diarrhea among children 2-59 months x population 2-59 months in the communities served by CHWs; for example 3300 diarrhea cases per 1,000 children 2-59 months in a population of 1,000,000 children 2-59 months in communities served by CHWs = (3300*1,000,000)/1,000 = 3,330,000 estimated diarrhea cases).
2) "B" refers to country targets for number of suspected diarrhea cases  by CHWs per NSP or agreed number (must be equal to or lower than “A”). </t>
  </si>
  <si>
    <t>Estimation des besoins actuels du pays:
1) "A" fait référence au nombre total estimé de cas de diarrhée dans les zones avec ASC (peut être supérieur à la cible du PSN). Commentaires/Hypothèses:Préciser les hypothèses (par exemple, incidence de la diarrhée chez les enfants de 2 à 59 mois x population de 2 à 59 mois dans les communautés desservies par les ASC ; par exemple 3 300 cas de diarrhée pour 1 000 enfants de 2 à 59 mois dans une population de 1 000 000 d'enfants 2-59 mois dans les communautés desservies par les ASC = (3300*1 000 000)/1 000 = 3 330 000 cas de diarrhée estimés).
2) « B » fait référence aux cibles du pays pour le nombre de cas de diarrhée à traiter par les ASC selon le PSN ou nombre convenu (doit être égal ou inférieur à « A »).</t>
  </si>
  <si>
    <t xml:space="preserve">Necesidad actual estimada del país: 
1) "A" se refiere al número total estimado de casos de diarrea en las áreas con trabajadores de salud comunitarios (puede ser mayor que la meta del Plan Estratégico Nacional). Comentarios y supuestos: especifique los supuestos (p. ej., la incidencia de casos de diarrea entre los niños de 2 a 59 meses x la población de 2 a 59 meses en las comunidades en las que prestan servicios los trabajadores de salud comunitarios; por ejemplo, 3.300 casos de diarrea por cada 1.000 niños de 2 a 59 meses en una población de 1.000.000 de niños de 2 a 59 meses en las comunidades en las que prestan servicios los trabajadores de salud comunitarios = (3.300*1.000.000)/1.000 = 3.333.000 casos estimados de diarrea).
2) "B" se refiere a los objetivos del país en cuanto al número de casos sospechosos de neumonía que los trabajadores de salud comunitarios tratarán con antibióticos de primera línea en función del Plan Estratégico Nacional o según el número acordado (debe ser igual o inferior al número especificado en "A"). </t>
  </si>
  <si>
    <t>Meta del país ya cubierta:
1) "C1" se refiere a la parte de la meta del país que se prevé cubrir con recursos nacionales.
2) "C2" se refiere a la parte del objetivo de la meta que se prevé cubrir con recursos externos no procedentes del Fondo Mundial.
3) "C" se refiere a la parte de la meta del país que se prevé cubrir con recursos nacionales y recursos externos no procedentes del Fondo Mundial.</t>
  </si>
  <si>
    <t xml:space="preserve">Country target to be covered with the allocation amount:
1) "E" refers to the part of the country target planned to be covered by the allocation amount. 
2) "F" refers to the part of the country target planned to be covered by all sources. 
3) "G" refers to the remaining gap to country target.  </t>
  </si>
  <si>
    <t>Cible nationale devant être couverte par la somme allouée:
1) "E" fait référence la portion des cibles nationales devant être couvertes grâce aux fonds de l’allocation.
2) "F" fait référence la portion des cibles nationales devant être couvertes au travers de toutes les sources de financement. 
3) "G" fait référence à l'écart restant par rapport à la cible nationale.</t>
  </si>
  <si>
    <t xml:space="preserve">Meta del país que se va a financiar con el monto asignado:
1) "E" se refiere a la parte de la meta del país que se prevé cubrir con el monto de asignación.
2) "F" se refiere a la parte de la meta  del país que se prevé cubrir con todas las fuentes.
3) "G" se refiere al déficit restante con respecto a la meta objetivo del país. </t>
  </si>
  <si>
    <t>Tabla 2 de brechas programáticas relativas a los trabajadores de salud comunitarios - Cobertura de los costos de formación y certificación basadas en competencias previas a la prestación del servicio</t>
  </si>
  <si>
    <t>Comentarios o supuestos</t>
  </si>
  <si>
    <t>Current estimated country need</t>
  </si>
  <si>
    <t>B. Metas del país en cuanto al número de trabajadores de salud comunitarios necesarios en función del Plan Estratégico Nacional o del número acordado</t>
  </si>
  <si>
    <t>Metas del país ya cubiertas</t>
  </si>
  <si>
    <t>Brecha programática</t>
  </si>
  <si>
    <t>D. Déficit anual previsto para alcanzar la meta: B - C</t>
  </si>
  <si>
    <t>Meta del país cubierta con los montos correspondientes a la asignación y por encima de la asignación</t>
  </si>
  <si>
    <t>G. Déficit restante respecto a la meta del país: B - F</t>
  </si>
  <si>
    <t xml:space="preserve">Tabla 8 de brechas programáticas relativas a los trabajadores de salud comunitarios - Cobertura de los costos de la referencia/contrarreferencia </t>
  </si>
  <si>
    <t>Tabla 9 de brechas programáticas relativas a los trabajadores de salud comunitarios - Cobertura de los costos del Sistema de Información Gerencial en Salud, la vigilancia y el seguimiento y la evaluación</t>
  </si>
  <si>
    <t>B. Metas del país (del Plan Estratégico Nacional)</t>
  </si>
  <si>
    <t>C1. Meta del país que se prevé cubrir con recursos nacionales</t>
  </si>
  <si>
    <t>C2. Meta del país que se prevé cubrir con recursos externos no procedentes del Fondo Mundial</t>
  </si>
  <si>
    <t>C. Meta total del país ya cubierto</t>
  </si>
  <si>
    <t>E. Metas que se deberán financiar con el monto de asignación</t>
  </si>
  <si>
    <t>Denominador: Metasdel país en cuanto al número de trabajadores de salud comunitarios necesarios en función del Plan Estratégico Nacional o según el número acordado; Numerador: número de trabajadores de salud comunitarios que serán remunerados (todas las fuentes de financiamiento)</t>
  </si>
  <si>
    <t>C1. Número de trabajadores de salud comunitarios que van a recibir formación y certificación basadas en competencias previas a la prestación del servicio mediante recursos nacionales</t>
  </si>
  <si>
    <t>C2. Número de trabajadores de salud comunitarios que van a recibir formación y certificación basadas en competencias previas a la prestación del servicio mediante recursos externos no procedentes del Fondo Mundial</t>
  </si>
  <si>
    <t>C. Número de trabajadores de salud comunitarios que van a recibir formación y certificación basadas en competencias previas a la prestación del servicio mediante recursos nacionales y recursos externos no procedentes del Fondo Mundial</t>
  </si>
  <si>
    <t>E. Número de trabajadores de salud comunitarios que van a recibir formación y certificación basadas en competencias previas a la prestación del servicio mediante el monto de asignación</t>
  </si>
  <si>
    <t>F. Número de trabajadores de salud comunitarios que van a recibir formación y certificación basadas en competencias previas a la prestación del servicio mediante todas las fuentes: C+E</t>
  </si>
  <si>
    <t>Denominador: meta del país en cuanto al número de trabajadores de salud comunitarios necesarios en función del Plan Estratégico Nacional o según el número acordado; Numerador: número de trabajadores de salud comunitarios que van a recibir formación basada en competencias durante la prestación del servicio (todas las fuentes de financiamiento)</t>
  </si>
  <si>
    <t>Denominador: meta del país en cuanto al número de trabajadores de salud comunitarios necesarios en función del Plan Estratégico Nacional o según el número acordado; Numerador: número de trabajadores de salud comunitarios que van a recibir supervisión de apoyo integrada (todas las fuentes de financiamiento)</t>
  </si>
  <si>
    <t>C1. Número de trabajadores de salud comunitarios que van a recibir supervisión de apoyo integrada mediante recursos nacionales</t>
  </si>
  <si>
    <t>C2. Número de trabajadores de salud comunitarios que van a recibir supervisión de apoyo integrada mediante recursos externos no procedentes del Fondo Mundial</t>
  </si>
  <si>
    <t>C. Número de trabajadores de salud comunitarios que van a recibir supervisión de apoyo integrada mediante recursos nacionales y recursos externos no procedentes del Fondo Mundial</t>
  </si>
  <si>
    <t>E. Número de trabajadores de salud comunitarios que van a recibir supervisión de apoyo integrada mediante el monto de asignación</t>
  </si>
  <si>
    <t>F. Número de trabajadores de salud comunitarios que van a recibir supervisión de apoyo integrada mediante todas las fuentes: C+E</t>
  </si>
  <si>
    <t>Denominador: meta del país en cuanto al número de trabajadores de salud comunitarios necesarios en función del Plan Estratégico Nacional o según el número acordado; Numerador: número de trabajadores de salud comunitarios equipados (todas las fuentes de financiamiento)</t>
  </si>
  <si>
    <t>Denominador: meta del país en cuanto al número de trabajadores de salud comunitarios necesarios en función del Plan Estratégico Nacional o según el número acordado; Numerador: número de trabajadores de salud protegidos con EPI (todas las fuentes de financiamiento)</t>
  </si>
  <si>
    <t>Denominador: meta del país en cuanto al número de trabajadores de salud comunitarios necesarios en función del Plan Estratégico Nacional o según el número acordado; Numerador: número de trabajadores de salud comunitarios cuyos costos en materia de productos básicos se han cubierto (todas las fuentes de financiamiento)</t>
  </si>
  <si>
    <t>Denominador: meta del país en cuanto al número de trabajadores de salud comunitarios necesarios en función del Plan Estratégico Nacional o según el número acordado; Numerador: número de trabajadores de salud comunitarios cuyos costos en materia de referencia/ contrarreferencia se han cubierto (todas las fuentes de financiamiento)</t>
  </si>
  <si>
    <t>C1. Número de trabajadores de salud comunitarios que recibirán apoyo para la referencia/ contrarreferencia mediante recursos nacionales</t>
  </si>
  <si>
    <t>C2. Número de trabajadores de salud comunitarios que recibirán apoyo para la referencia/ contrarreferencia mediante recursos externos no procedentes del Fondo Mundial</t>
  </si>
  <si>
    <t>C. Número de trabajadores de salud comunitarios que recibirán apoyo para la referencia/ contrarreferencia mediante recursos nacionales y recursos externos no procedentes del Fondo Mundial</t>
  </si>
  <si>
    <t>E. Número de trabajadores de salud comunitarios que recibirán apoyo para la referencia/ contrarreferencia mediante el monto de asignación</t>
  </si>
  <si>
    <t>F. Número de trabajadores de salud comunitarios que recibirán apoyo para la referencia/ contrarreferencia mediante todas las fuentes: C+E</t>
  </si>
  <si>
    <t>C1. Número de trabajadores de salud comunitarios que recibirán apoyo en el uso del Sistema de Información Gerencial en Salud, así como en materia de vigilancia, seguimiento y evaluación, mediante recursos nacionales</t>
  </si>
  <si>
    <t>C2. Número de trabajadores de salud comunitarios que recibirán apoyo en el uso del Sistema de Información Gerencial en Salud, así como en materia de vigilancia, seguimiento y evaluación, mediante recursos externos no procedentes del Fondo Mundial</t>
  </si>
  <si>
    <t>C. Número de trabajadores de salud comunitarios que recibirán apoyo en el uso del Sistema de Información Gerencial en Salud, así como en materia de vigilancia, seguimiento y evaluación, mediante recursos nacionales y recursos externos no procedentes del Fondo Mundial</t>
  </si>
  <si>
    <t>E. Número de trabajadores de salud comunitarios que recibirán apoyo en el uso del Sistema de Información Gerencial en Salud, así como en materia de vigilancia, seguimiento y evaluación mediante el monto de asignación</t>
  </si>
  <si>
    <t>F. Número de trabajadores de salud comunitarios que recibirán apoyo en el uso del Sistema de Información Gerencial en Salud, así como en materia de vigilancia, seguimiento y evaluación, mediante todas las fuentes: C+E</t>
  </si>
  <si>
    <t>Dénominateur: cibles nationales pour le nombre d'ASC nécessaires selon le PSN ou autre nombre convenu ; Numérateur:Nombre d'ASC qui ont été rémunérés (toutes sources de financement)</t>
  </si>
  <si>
    <t>Dénominateur: cibles nationales pour le nombre d'ASC nécessaires selon le PSN ou autre nombre convenu ; Numérateur:Nombre d'ASC qui ont reçu une formation pré-service et une certification basées sur les compétences (toutes sources de financement)</t>
  </si>
  <si>
    <t>F. Couverture par le montant de l'allocation et d'autres sources: C+E</t>
  </si>
  <si>
    <t>F. Nombre d'ASC qui recevront une formation pré-service et une certification basées sur les compétences par toutes les sources :C+E</t>
  </si>
  <si>
    <t>F. Nombre d'ASC qui doivent recevoir une formation continue basée sur les compétences par toutes les sources: C+E</t>
  </si>
  <si>
    <t>Dénominateur: cibles nationales pour le nombre d'ASC nécessaires selon les PSN ou autre nombre convenu ; Numérateur: Nombre d'ASC qui doivent recevoir une supervision formative intégrée (toutes sources de financement)</t>
  </si>
  <si>
    <t>C2. Nombre d'ASC qui doivent être équipés grâce à des ressources externes non liées au Fonds mondial</t>
  </si>
  <si>
    <t>E. Nombre d'ASC qui doivent être équipés grâce aux fonds de l’allocation</t>
  </si>
  <si>
    <t>Tableau des produits non-malariques de la PEC-C</t>
  </si>
  <si>
    <t>F. Nombre d'ASC qui doivent recevoir une supervision formative intégrée par toutes les sources: C+E</t>
  </si>
  <si>
    <t>Dénominateur: cibles nationales pour le nombre d'ASC nécessaires selon les PSN ou autre nombre convenu</t>
  </si>
  <si>
    <t>C2. Nombre d'ASC à soutenir par les activités relatives au Système d’information Sanitaire, à la surveillance et au S&amp;E grâce à des ressources externes non liées au Fonds mondial</t>
  </si>
  <si>
    <t>C. Nombre d'ASC à soutenir par les activités relatives au Système d’information Sanitaire, à la surveillance et au S&amp;E par le biais de ressources nationales + ressources externes non liées au Fonds mondial</t>
  </si>
  <si>
    <t>E. Nombre d'ASC à soutenir par les activités relatives au Système d’information Sanitaire, à la surveillance et au S&amp;E par la somme allouée</t>
  </si>
  <si>
    <t xml:space="preserve">Pourcentage d’ASC rémunérés </t>
  </si>
  <si>
    <t>Pourcentage d'ASC appuyés pour des activités liées à la référence/contre-référence</t>
  </si>
  <si>
    <r>
      <t>Organización basada en la com</t>
    </r>
    <r>
      <rPr>
        <sz val="10"/>
        <color theme="1"/>
        <rFont val="Arial"/>
        <family val="2"/>
      </rPr>
      <t>unidad</t>
    </r>
  </si>
  <si>
    <t>Cobertura de los costos de formación y certificación basadas en competencias previas a la prestación del servicio</t>
  </si>
  <si>
    <t>Cobertura de los costos de referencia/ contrarreferencia</t>
  </si>
  <si>
    <t>Tabla 11 de brechas programáticas relativas a los trabajadores de salud comunitarios: productos básicos para la gestión integrada de casos comunitarios no relacionados con la malaria (sales de rehidratación oral y zinc para el tratamiento de la diarrea entre los niños de 2 a 59 meses de edad como parte de la gestión integrada de casos comunitarios)</t>
  </si>
  <si>
    <t>Cobertura de los costos del Sistema de Información Gerencial en Salud, así como en materia de vigilancia, seguimiento y evaluación</t>
  </si>
  <si>
    <t>Porcentaje de trabajadores de salud comunitarios remunerados</t>
  </si>
  <si>
    <t>Porcentaje de trabajadores de salud comunitarios que recibieron supervisión de apoyo integrada</t>
  </si>
  <si>
    <t>Porcentaje de trabajadores de salud comunitarios equipados</t>
  </si>
  <si>
    <t>Porcentaje de trabajadores de salud comunitarios protegidos con EPI</t>
  </si>
  <si>
    <t>Porcentaje de trabajadores de salud comunitarios que recibieron apoyo para la referencia/ contrarreferencia</t>
  </si>
  <si>
    <t>Porcentaje de trabajadores de salud comunitarios que recibieronformación y certificación basadas en competencias previas a la prestación del servicio</t>
  </si>
  <si>
    <t>Porcentaje de trabajadores de salud comunitarios que recibieron formación basada en competencias durante la prestación del servicio</t>
  </si>
  <si>
    <t>Porcentaje de los trabajadores de salud comunitarios que recibieron apoyo en el uso del Sistema de Información Gerencial en Salud, así como en materia de vigilancia, seguimiento y evaluación</t>
  </si>
  <si>
    <t>Latest version updated 29 July 2022</t>
  </si>
  <si>
    <t>Dernière version mise à jour le 29 juillet 2022</t>
  </si>
  <si>
    <t>Última versión actualizada: 29 julio 2022</t>
  </si>
  <si>
    <t>Programmatic Gap Blank Table (if needed, per priority intervention)</t>
  </si>
  <si>
    <t xml:space="preserve">SSRP – Onglet  «Tableaux des lacunes programmatiques CHW»  </t>
  </si>
  <si>
    <t>Pestaña  " Tablas de brechas programáticas relativas a los trabajadores de salud comunitarios SSRS"</t>
  </si>
  <si>
    <t>"RSSH - CHW Tables" tab</t>
  </si>
  <si>
    <t>The Modular Framework -  https://www.theglobalfund.org/media/4309/fundingmodel_modularframework_handbook_en.pdf</t>
  </si>
  <si>
    <t>Référence : le Manuel du cadre modulaire - https://www.theglobalfund.org/media/4309/fundingmodel_modularframework_handbook_en.pdf</t>
  </si>
  <si>
    <t xml:space="preserve">Referencia: el Manual del Marco Modular - https://www.theglobalfund.org/media/4309/fundingmodel_modularframework_handbook_en.pdf
</t>
  </si>
  <si>
    <t>Global Fund RSSH Information Note - https://www.theglobalfund.org/media/4759/core_resilientsustainablesystemsforhealth_infonote_en.pdf</t>
  </si>
  <si>
    <t>La note d'information du Fonds mondial sur le SSRP- https://www.theglobalfund.org/media/4759/core_resilientsustainablesystemsforhealth_infonote_en.pdf</t>
  </si>
  <si>
    <t>La Nota informativa sobre el SSRS del Fondo Mundial,- https://www.theglobalfund.org/media/4759/core_resilientsustainablesystemsforhealth_infonote_en.pdf</t>
  </si>
  <si>
    <t>Completion of the CHW programmatic gap tables is mandatory for all funding requests requesting funds for CHWs (all types, including K&amp;VP peers) or CHW supervisors. This applies to all funding requests (disease funding requests and RSSH funding requests). Complete the programmatic gap tables for remuneration, training, supervision, equipment, referral and counter-referral, and HMIS and M&amp;E costs. If funding for more than one type of CHW is being requested, please indicate the types of CHWs in row 6 of the "CHW" tab and provide the requested data combined for all of the relevant CHWs (it is not necessary to provide separate tabs for each type of CHW). 
For guidance when completing these programmatic gap tables, please refer to the Modular Framework handbook and the Global Fund RSSH Information Note, which includes reference to relevant technical guidance documents.   
If your country is eligible for non-malaria iCCM commodities (indicated in your allocation letter) please complete the tab "non-malaria iCCM commodities".</t>
  </si>
  <si>
    <t>Le remplissage des tableaux des lacunes programmatiques des ASC est obligatoire pour toutes les demandes de financement demandant des fonds pour les ASC (tous types, y compris les pairs des populations clés et vulnérables) ou les superviseurs des ASC. Ceci s'applique à toutes les demandes de financement (demandes de financement pour les composantes maladies et demandes de financement RSSH). Veuillez remplir les tableaux des lacunes programmatiques pour la rémunération, la formation, la supervision, l'équipement, la référence et la contre- référence ainsi que pour les coûts liés au SIS et au S&amp;E. Si un financement pour plus d'un type d'ASC est demandé, veuillez indiquer les types d'ASC à la ligne 6 de l'onglet « ASC » et fournir les données demandées combinées pour tous les ASC concernés (il n'est pas nécessaire de remplir des onglets séparés pour chaque type d'ASC).
Pour obtenir des indications au moment de compléter le tableau des lacunes programmatiques, reportez-vous au Manuel du cadre modulaire et à la note d'information du Fonds mondial sur le SSRP, où les documents d'orientation technique appropriés sont référencés.
Si votre pays est éligible pour les produits iCCM non liés au paludisme (indiqués dans votre lettre d'allocation), veuillez remplir l'onglet "produits iCCM non liés au paludisme".</t>
  </si>
  <si>
    <t>Instrucciones - Módulos prioritarios para la SSRS</t>
  </si>
  <si>
    <t>En todas las solicitudes de financiamiento con las que se soliciten fondos para trabajadores de salud comunitarios (todos los tipos, incluidos los pares de poblaciones clave y vulnerables) o supervisores de trabajadores de salud comunitarios, se deberán completar las tablas de brechas programáticas relativas a los trabajadores de salud comunitarios. Esto se aplica a todas las solicitudes de financiamiento (solicitudes de financiamiento para enfermedades y para SSRS). Complete las tablas de brechas programáticas con los datos sobre remuneración, formación, supervisión, equipamiento, derivación bidireccional, así como los costos del SIGS y de seguimiento y evaluación. Si va a solicitar financiamiento para diversos tipos de trabajadores de salud comunitarios, indíquelos en la fila 6 de la pestaña "Trabajador de salud comunitario" y proporcione los datos solicitados combinados correspondientes a todos los trabajadores de salud comunitarios pertinentes (no es necesario crear pestañas distintas para cada tipo de trabajador de salud comunitario). 
Para obtener orientación a la hora de completar esta tabla de brechas programáticas, consulte el Manual del Marco Modular y la Nota informativa sobre el SSRS del Fondo Mundial, en la que se hace referencia a los documentos de orientación técnica correspondientes.
Si su país es elegible para productos básicos para la gestión integrada de casos comunitarios no relacionados con la malaria (según figura en su carta de asignación), complete la pestaña "Productos básicos para la gestión integrada de casos comunitarios no relacionados con la malaria".</t>
  </si>
  <si>
    <t>Percentage of CHWs who are to receive competency-based pre-service training and certification</t>
  </si>
  <si>
    <t>Percentage of CHWs who are to receive competency-based in-service training</t>
  </si>
  <si>
    <t>Percentage of CHWs who are to receive integrated supportive supervision</t>
  </si>
  <si>
    <t>Percentage of CHWs who are to be equipped</t>
  </si>
  <si>
    <t>Percentage of CHWs to be protected with PPE</t>
  </si>
  <si>
    <t>Percentage of CHWs to be supported for referral / counter-referral</t>
  </si>
  <si>
    <t>Percentage of CHWs to be supported with Health management information system, surveillance and M&amp;E</t>
  </si>
  <si>
    <t>Pourcentage d’ASC qui ont reçu  une formation pré-service et de certification basée sur les compétences</t>
  </si>
  <si>
    <t>Pourcentage  d’ASC qui ont reçu  une formation continue basée sur les compétences</t>
  </si>
  <si>
    <t xml:space="preserve">Pourcentage  d’ASC qui ont reçu  une supervision formative intégrée </t>
  </si>
  <si>
    <t>Pourcentage  d’ASC qui ont reçu un équipement</t>
  </si>
  <si>
    <t>Pourcentage  d’ASC protégés par un EPI</t>
  </si>
  <si>
    <t>Percentageof CHWs to be provided commodities (e.g., condoms, lubricant per the CHW package of services)</t>
  </si>
  <si>
    <t>Percentage of CHWs to be provided commodities per the CHW package of services (e.g., condoms and lubricant for HIV prevention if CHW provide HIV prevention services). 
Note that non-malaria iCCM commodities (antibiotics for pneumonia and ORS and zinc for diarrhea) should be included in Tables 10 and 11. Note that malaria commodities (RDTs and ACTs) should be included in the Malaria Gap Table</t>
  </si>
  <si>
    <t>Indicador:
porcentaje de agentes de salud comunitarios que deberán ser provistos de insumos según el paquete de servicios comunitarios (p.ej. preservativos y lubricantes para prevención de VIH en el caso en que los agentes de salud comunitarios provean de servicios de prevención de VIH).
Los productos para el manejo de casos de la comunidad no relacionados con la malaria (antibióticos para la neumonía y SRO y zinc para la diarrea), deben incluirse en las tablas 10 y 11. Los productos para malaria (TDR y CTA) deberán incluirse en la tabla de brechas de malaria.</t>
  </si>
  <si>
    <t>Indicateur:
Pourcentage d'agents de santé communautaires devant recevoir des produits selon le paquet de services des agents de santé communautaires (par exemple, des préservatifs et des lubrifiants pour la prévention du VIH si les agents de santé communautaires fournissent des services de prévention du VIH). 
Notez que les produits PCIME communautaire / iCCM non liés au paludisme (antibiotiques pour la pneumonie et SRO et zinc pour la diarrhée) doivent être inclus dans les tableaux 10 et 11. Notez que les produits pour le paludisme (RDT et ACT) doivent être inclus dans le tableau des lacunes pour le paludisme..</t>
  </si>
  <si>
    <t>Pourcentage d'agents de santé communautaires à qui l'on a fourni des produits (par exemple, des préservatifs, du lubrifiant selon le paquet de services des agents de santé communautaires)</t>
  </si>
  <si>
    <t>Porcentaje de ASC que deberían recibir insumos (p.ej. preservativos, lubricantes, según el paquete de servicios de ASC)</t>
  </si>
  <si>
    <t>Estimation du nombre d'agents de santé communautaire nécessaires par an selon le PSN</t>
  </si>
  <si>
    <t>Cibles du PSN pour 2024-2026</t>
  </si>
  <si>
    <t>Cartographie des sources de financement prévues pour les ASC.</t>
  </si>
  <si>
    <t>Cartographie des sources de financement prévues pour les ASC.
2024 : USAID 1000, UNICEF 1000
2025 : USAID 1000, UNICEF 1000
2026 : USAID 1000, UNICEF 1000</t>
  </si>
  <si>
    <t>Sur la base de l'écart restant par rapport aux cibles annuelles après les ressources intérieures + les ressources extérieures autres que le Fonds mondial, puis en tenant compte du financement disponible du Fonds mondial.</t>
  </si>
  <si>
    <t>Résultats de la revue annuel de 2022</t>
  </si>
  <si>
    <t>Cibes du PSN pour le nombre de NOUVEAUX ASC nécessitant une formation initiale basée sur les compétences par an.</t>
  </si>
  <si>
    <t>Résultats de la revue annuelle de 2022. 10 % représente le pourcentage du total des ASC prévus qui ont dû suivre une formation initiale basée sur les compétences en 2022.</t>
  </si>
  <si>
    <t>Résultats de la revue annuelle de 2022.</t>
  </si>
  <si>
    <t>Cartographie des sources de financement prévues pour les ASC.
2024 : 0
2025 : USAID 1000, UNICEF 1000
2026 : USAID 1000, UNICEF 1000</t>
  </si>
  <si>
    <t>ASC qui ont besoin d'une formation continue basée sur les compétences par an selon le PSN ou un nombre convenu. Note : GF encourage l'accent mis sur la supervision intégrée / la supervision formative comme moyen de maintenir la compétence des ASC et d'introduire de nouveaux sujets. Cependant, une formation continue / une formation de recylcage peut être nécessaire dans certains contextes. Les pays peuvent décider de ne pas consacrer de fonds de l'allocation à la formation continue et décider plutôt d'investir davantage dans le renforcement de la supervision intégrée / formative pour maintenir les compétences.</t>
  </si>
  <si>
    <t>Cartographie des sources de financement prévues pour les ASC.
2024 : USAID 1000, UNICEF 1000
2025 : USAID 1000, UNICEF 1000
2026 : USAID 1000, UNICEF 1000
Note : Inclure également ici les ASCs qui seront couverts par les fonds C19RM du FM.</t>
  </si>
  <si>
    <t>Résultats de la revue annuelle 2022. 20% de l'objectif annuel couvert par l'UNICEF en 2022</t>
  </si>
  <si>
    <t xml:space="preserve">Données et hypothèses utilisées:
-Croissance annuelle de la population : 2,0 % 
-Population totale : 20 000 000 (2023) ; 20 400 000 (2024) ; 20 808 000 (2025) ; 21 224 160 (2026) 
-Pourcentage d'enfants de 2 à 59 mois : 9% 
-Population des enfants de 2 à 59 mois : 1,800,000 (2023) ; 1,836,000 (2024) ; 1,872,720 (2025) ; 1,910,174 (2026) 
-Incidence de la pneumonie chez les enfants de 2 à 59 mois : 231 épisodes pour 1 000 enfants (données SNIS et population utilisées pour calculer l'incidence par procuration). 
-Estimation du nombre de cas de pneumonie chez les enfants de 2 à 59 mois = population de 2 à 59 mois x incidence : 415,800 (2023) ; 424,116 (2024) ; 432,598 (2025) ; 441,250 (2026) 
-Pourcentage de cas de pneumonie chez les enfants de 2 à 59 mois traités dans le secteur public, y compris les ASC : 60 % (source : dernière EDS) avec une hypothèse d'augmentation annuelle de 5 %. 
-Nombre de cas de pneumonie chez les enfants de 2 à 59 mois traités dans le secteur public, y compris les ASC : 60% x 415 800 = 249 480 (2023) ; 65% x 254 497 (2024) ; 70% x 432 598 = 302 819 (2025) ; 75% x 441 250 = 330 936 (2026). 
-Part des cas de pneumonie du secteur public chez les enfants de 2 à 59 mois traités par niveau du secteur public : ASC (20% en 2023, 23% en 2024, 26% en 2025 ; 29% en 2026) ; établissement de santé de premier niveau (65% en 2023 ; 62% en 2024 ; 59% en 2025 ; 56% en 2026) ; hôpitaux publics (15% en 2023 ; 15% en 2024 ; 15% en 2025 ; 15% en 2026). 
-Nombre de cas de pneumonie chez les enfants de 2 à 59 mois traités par les ASC (selon le protocole national, ne comprend que les cas de pneumonie à respiration rapide et exclut les cas séropositifs et les cas d'essoufflement car ils ne sont pas traités au niveau des ASC) : 23 % x 254 497 = 58 534 (2024) ; 26 % x 302 819 = 78 733 (2025) ; 29 % x 330 936 = 95 971 (2026). 
-Nombre de cas de pneumonie chez les enfants de 2 à 59 mois traités par les ASC avec un régime de première intention : 100% x 58 534 = 58 534 (2024) ; 100% x 78 733 = 78 733 (2025) ; 100% x 95 971 = 95 971 (2026). 
-Proprotion des cas de pneumonie traités par les ASC avec un régime de première intention par groupe d'âge : 2-11 mois (33 %) ; 12-59 mois (67 %). 
-Quantité de comprimés dispersibles d'amoxicilline 250mg par cas : 2-11 mois = 10 comprimés dispersibles ; 12-59 mois = 20 comprimés dispersibles.  
-À utiliser pour calculer la quantité de comprimés dispersibles d'amoxicilline 250mg pour les enfants de 2-11 mois traités par les ASC : 33 % x 10 x 58 534 = 193 162 DT (2024) ; 33 % x 10 x 78 733 = 259 819 DT (2025) ; 33 % x 10 x 95 971 = 316 704 DT (2026). 
-À utiliser pour calculer la quantité de comprimés dispersibles d'amoxicilline 250mg pour les enfants de 12 à 59 mois traités par les ASC : 67 % x 20 x 58 534 = 784 356 DT (2024) ; 67 % x 20 x 78 733 = 1 055 022 DT (2025) ; 67 % x 20 x 95 971 = 1 286 011 DT (2026). 
-À utiliser lors du calcul de la quantité totale d'amoxicilline 250mg DT pour les enfants de 2 à 59 mois traités par les ASC : 977 517 DT (2024) ; 1 314 841 DT (2025) ; 1 602 715 DT (2026). </t>
  </si>
  <si>
    <t xml:space="preserve">Basé sur les objectifs du PSN pour 2024-2026 (100 % de A). 
2024 : 58 534 (2-11 mois = 19 316 ; 12-59 mois = 39 218). 
2025 : 78 733 (2-11 mois = 25 981 ; 12-59 mois = 52 751) 
2026 : 95 971 (2-11 mois = 31 670 ; 12-59 mois = 64 301) 
</t>
  </si>
  <si>
    <t>Cartographie des sources de financement prévues pour les ASC . 
2024 : 25 % de l'objectif du pays couvert par des ressources externes autres que le FM (7 317 couverts par l'UNICEF et 7 317 couverts par l'USAID) ; 4829 pour les 2-11 mois et 9804 pour les 12-59 mois. 
2025 : 25% de l'objectif 19683 couvert par des ressources externes autres que le FM (9 841 couverts par l'UNICEF et 9 842 couverts par l'USAID) ; 6495 pour les 2-11 mois et 13188 pour les 12-59 mois. 
2026 : 25 % de l'objectif national couvert par des ressources externes autres que le FM (11 996 couverts par l'UNICEF et 11 997 couverts par l'USAID) ; 7918 pour les 2-11 mois et 16075 pour les 12-59 mois. 
Suppose la proportion des cas de pneumonie traités par les ASC avec un régime de première ligne par groupe d'âge : 2-11 mois (33%) ; 12-59 mois (67%)</t>
  </si>
  <si>
    <t xml:space="preserve">Cartographie des sources de financement prévues pour les ASC. 
Calculé sur la base des ressources nationales + ressources externes autres que le Fonds mondial. </t>
  </si>
  <si>
    <t xml:space="preserve">Sur la base de l'écart après le ressources nationales + ressources externes autres que le Fonds mondial et l'enveloppe de financement du FM. 
2024 : 75 % de l'objectif du pays seront couverts par l'allocation du FM (14 487 pour les 2-11 mois ; 29 413 pour les 12-59 mois). 
2025 : 75% de l'objectif national à couvrir par l'allocation du FM (19 486 pour les 2-11 mois et 39 564 pour les 12-59 mois). 
2026 : 75% de l'objectif national sera couvert par l'allocation du FM (23 753 pour les 2-11 mois et 48 225 pour les 12-59 mois). 
Suppose la proportion des cas de pneumonie traités par les ASC avec un régime de première ligne par groupe d'âge : 2-11 mois (33%) ; 12-59 mois (67%). </t>
  </si>
  <si>
    <t xml:space="preserve">Sur la base des ressources nationales + ressources externes autres que le FM + ressources de l'allocation FM. 
2024 : 58 534 (2-11 mois = 19 316 ; 12-59 mois = 39 218). 
2025 : 78 733 (2-11 mois = 25 981 ; 12-59 mois = 52 751) 
2026 : 95 971 (2-11 mois = 31 670 ; 12-59 mois = 64 301) </t>
  </si>
  <si>
    <t>Résultats de la revue annuelle 2022. 25% de l'objectif annuel couvert par l'UNICEF en 2022</t>
  </si>
  <si>
    <t xml:space="preserve">Basé sur les objectifs du PSN pour 2024-2026. 
2024 : 508 636 (2-5 mois = 50 867 ; 6-59 mois = 457 772). 
2025 : 639 796 (2-5 mois = 63 980 ; 6-59 mois = 575 816) 
2026 : 788 548 (2-5 mois = 78 855 ; 6-59 mois = 709 693) </t>
  </si>
  <si>
    <t xml:space="preserve">Cartographie des sources de financement prévues pour les ASC. 
2024 : 25 % de l'objectif du pays couvert par des ressources externes autres que le Fonds mondial (63 580 couverts par l'UNICEF et 63 579 couverts par l'USAID) ; 12 716 pour les 2-5 mois et 114 443 pour les 6-59 mois. 
2025 : 25 % de l'objectif national couvert par des ressources externes autres que le Fonds mondial (79 975 couverts par l'UNICEF et 79 974 couverts par l'USAID) ; 15 995 pour les 2 à 5 mois et 143 954 pour les 6 à 59 mois. 
2026 : 25 % de l'objectif national couvert par des ressources externes autres que le Fonds mondial (98 569 couverts par l'UNICEF et 98 568 couverts par l'USAID) ; 19 714 pour les 2 à 5 mois et 177 423 pour les 6 à 59 mois. 
Suppose la proportion des cas de diarrhée traités par les ASC avec un traitement de première ligne par groupe d'âge : 2-5 mois (10%) ; 6-59 mois (90%). </t>
  </si>
  <si>
    <t>Identique à C2 puisque C1 est égal à 0 pour toutes les années.</t>
  </si>
  <si>
    <t xml:space="preserve">Sur la base de l'écart après le financement national + le financement des ressources externes autres que le Fonds Mondial et l'enveloppe de financement du FM. 
2024 : 381 477 (2-5 mois = 38 148 ; 6-59 mois = 343 329). 
2025 : 479 847 (2-5 mois = 47 985 ; 6-59 mois = 431 862) 
2026 : 591 411 (2-5 mois = 51 141 ; 6-59 mois = 532 270) 
Suppose la part des cas de diarrhée traités par les ASC avec des SRO et du zinc par groupe d'âge : 2-5 mois (10%) ; 6-59 mois (90%). </t>
  </si>
  <si>
    <t xml:space="preserve">Sur la base des ressources nationales + ressources externes autres que le Fonds mondial. + allocation FM. 
2024 : 508 636 (2-5 mois = 50 864 ; 6-59 mois = 457 772). 
2025 : 639 796 (2-5 mois = 63 980 ; 6-59 mois = 575 816) 
2026 : 788,548 (2-5 mois = 78,855 ; 6-59 mois = 709,693) </t>
  </si>
  <si>
    <t xml:space="preserve">Données et hypothèses utilisées:
-Croissance annuelle de la population : 2,0 %. 
-Population totale : 20 000 000 (2023) ; 20 400 000 (2024) ; 20 808 000 (2025) ; 21 224 160 (2026). 
-Pourcentage d'enfants de 2 à 59 mois : 9% 
-Population des enfants de 2 à 59 mois : 1,800,000 (2023) ; 1,836,000 (2024) ; 1,872,720 (2025) ; 1,910,174 (2026) 
-Incidence de la diarrhée chez les enfants de 2 à 59 mois : 2,19 épisodes par enfant et par an (les données du HMIS et de la population sont utilisées pour calculer l'incidence indirecte par enfant et par an). 
-Estimation du nombre de cas de diarrhée chez les enfants de 2 à 59 mois = population de 2 à 59 mois x incidence :  3,942,000 (2023) ; 4,020,840 (2024) ; 4,101,257 (2025) ; 4,183,281 (2026) 
-Pourcentage de cas de diarrhée chez les enfants de 2 à 59 mois traités dans le secteur public, y compris par les ASC : 50 % (source : dernière EDS) avec une hypothèse d'augmentation annuelle de 5 %. 
-Nombre de cas de diarrhée chez les enfants de 2 à 59 mois traités dans le secteur public, y compris les ASC : 50% x 3 942 000 = 1 971 000 (2023) ; 55% x 4 020 840 = 2 211 462 (2024) ; 60% x 4 101 257 = 2 460 754 (2025) ; 65% x 4 183 281 = 2 719 133 (2026). 
-Proportion des cas de diarrhée du secteur public chez les enfants de 2 à 59 mois traités par niveau du secteur public : ASC (20% en 2023, 23% en 2024, 26% en 2025 ; 29% en 2026) ; établissement de santé de premier niveau (65% en 2023 ; 62% en 2024 ; 59% en 2025 ; 56% en 2026) ; hôpitaux publics (15% en 2023 ; 15% en 2024 ; 15% en 2025 ; 15% en 2026). 
-Nombre de cas de diarrhée chez les enfants de 2 à 59 mois traités par les ASC (selon le protocole national, ne comprend que les cas de diarrhée non grave sans sang) : 23 % x 2 211 462 = 508 636 (2024) ; 26 % x 2 460 754 = 639 796 (2025) ; 29 % x 2 719 133 = 788 548 (2026). 
-Nombre de cas de diarrhée chez les enfants de 2 à 59 mois traités par les ASC avec un régime de première intention : 100% x 508 636 = 508 636 (2024) ; 100% x 639 796 = 639 796 (2025) ; 100% x 788 548 = 788 548 (2026). 
-Proportion des cas de diarrhée traités par les ASC avec le régime de première intention par groupe d'âge : 2-5 mois (10 %) ; 6-59 mois (90 %) pour le calcul des quantités de zinc. 
-Quantité de sachets de SRO 20,5 g à faible osmolarité par caisse pour les enfants de 2 à 59 mois = 2 sachets par caisse. 
-Quantité de comprimés dispersibles de zinc 20mg : enfants de 2 à 5 mois = 5 comprimés dispersibles par caisse ; enfants de 6 à 59 mois = 10 comprimés dispersibles par caisse. 
-À utiliser pour calculer la quantité de sachets de SRO 20,5 g à faible osmolarité pour les enfants de 2 à 59 mois traités par les ASC : 2 x 508 636 = 1 017 272 sachets (2024) ; 2 x 639 796 = 1 279 592 sachets (2025) ; 2 x 788 548 = 1 577 096 sachets (2026).  
-À utiliser pour calculer la quantité de comprimés dispersibles de zinc 20 mg pour les enfants de 2 à 5 mois traités par les ASC : 10% x 5 x 508 636 = 254 318 DT (2024) ; 10% x 5 x 639 796 = 319 898 DT (2025) ; 10% x 5 x 788 548 = 394 274 DT (2026). 
-À utiliser pour calculer la quantité de comprimés dispersibles de zinc 20 mg pour les enfants de 6 à 59 mois traités par les ASC : 90% x 10 x 508 636 = 4 577 724 DT (2024) ; 90% x 10 x 639 796 = 5 758 164 DT (2025) ; 90% x 10 x 788 548 = 7 096 932 DT (2026). 
-À utiliser pour le calcul de la quantité totale de zinc 20 mg comprimés dispersibles pour les enfants de 2 à 59 mois : 4 832 042 DT (2024) ; 6 078 062 DT (2025) ; 7 491 206 DT (2026).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</si>
</sst>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i/>
      <sz val="11"/>
      <name val="Arial"/>
      <family val="2"/>
    </font>
    <font>
      <sz val="11"/>
      <color rgb="FFFF0000"/>
      <name val="Arial"/>
      <family val="2"/>
    </font>
    <font>
      <b/>
      <i/>
      <sz val="18"/>
      <color rgb="FFFF0000"/>
      <name val="Arial"/>
      <family val="2"/>
    </font>
    <font>
      <i/>
      <sz val="11"/>
      <color theme="1"/>
      <name val="Calibri"/>
      <family val="2"/>
      <scheme val="minor"/>
    </font>
    <font>
      <b/>
      <sz val="11"/>
      <color theme="1"/>
      <name val="Calibri"/>
      <family val="2"/>
      <scheme val="minor"/>
    </font>
    <font>
      <sz val="11"/>
      <color theme="1"/>
      <name val="Calibri"/>
      <family val="2"/>
    </font>
    <font>
      <sz val="11"/>
      <name val="Georgia"/>
      <family val="1"/>
    </font>
    <font>
      <sz val="11"/>
      <color rgb="FF000000"/>
      <name val="Arial"/>
      <family val="2"/>
    </font>
    <font>
      <b/>
      <sz val="18"/>
      <color theme="1"/>
      <name val="Arial"/>
      <family val="2"/>
    </font>
    <font>
      <sz val="11"/>
      <name val="Calibri"/>
      <family val="2"/>
      <scheme val="minor"/>
    </font>
    <font>
      <sz val="11"/>
      <name val="Calibri"/>
      <family val="2"/>
    </font>
    <font>
      <b/>
      <sz val="11"/>
      <color theme="1"/>
      <name val="Georgia"/>
      <family val="1"/>
    </font>
    <font>
      <sz val="9"/>
      <color rgb="FF000000"/>
      <name val="Arial"/>
      <family val="2"/>
    </font>
    <font>
      <sz val="10"/>
      <color rgb="FF000000"/>
      <name val="Arial"/>
      <family val="2"/>
    </font>
    <font>
      <sz val="10"/>
      <color theme="1"/>
      <name val="Arial"/>
      <family val="2"/>
    </font>
    <font>
      <sz val="18"/>
      <color theme="0"/>
      <name val="Arial"/>
      <family val="2"/>
    </font>
    <font>
      <b/>
      <sz val="11"/>
      <name val="Georgia"/>
      <family val="1"/>
    </font>
    <font>
      <b/>
      <sz val="11"/>
      <color theme="0"/>
      <name val="Arial"/>
      <family val="2"/>
    </font>
    <font>
      <sz val="18"/>
      <color theme="0"/>
      <name val="Georgia"/>
      <family val="1"/>
    </font>
    <font>
      <b/>
      <sz val="18"/>
      <color theme="0"/>
      <name val="Arial Black"/>
      <family val="2"/>
    </font>
    <font>
      <u/>
      <sz val="11"/>
      <color theme="10"/>
      <name val="Arial"/>
      <family val="2"/>
    </font>
    <font>
      <b/>
      <sz val="18"/>
      <color theme="0"/>
      <name val="Arial Black"/>
      <family val="2"/>
    </font>
    <font>
      <b/>
      <sz val="11"/>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B1A0C7"/>
        <bgColor indexed="64"/>
      </patternFill>
    </fill>
    <fill>
      <patternFill patternType="solid">
        <fgColor theme="9" tint="0.79998168889431442"/>
        <bgColor indexed="64"/>
      </patternFill>
    </fill>
    <fill>
      <patternFill patternType="solid">
        <fgColor rgb="FFA6A6A6"/>
        <bgColor indexed="64"/>
      </patternFill>
    </fill>
    <fill>
      <patternFill patternType="solid">
        <fgColor rgb="FF8294FB"/>
        <bgColor indexed="64"/>
      </patternFill>
    </fill>
    <fill>
      <patternFill patternType="solid">
        <fgColor rgb="FF04198F"/>
        <bgColor indexed="64"/>
      </patternFill>
    </fill>
    <fill>
      <patternFill patternType="solid">
        <fgColor rgb="FF6E6E6E"/>
        <bgColor indexed="64"/>
      </patternFill>
    </fill>
    <fill>
      <patternFill patternType="solid">
        <fgColor rgb="FFFF33CC"/>
        <bgColor indexed="64"/>
      </patternFill>
    </fill>
  </fills>
  <borders count="41">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auto="1"/>
      </left>
      <right/>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style="medium">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medium">
        <color auto="1"/>
      </top>
      <bottom style="medium">
        <color auto="1"/>
      </bottom>
      <diagonal/>
    </border>
  </borders>
  <cellStyleXfs count="7">
    <xf numFmtId="0" fontId="0" fillId="0" borderId="0"/>
    <xf numFmtId="9" fontId="11" fillId="0" borderId="0" applyFont="0" applyFill="0" applyBorder="0" applyAlignment="0" applyProtection="0"/>
    <xf numFmtId="0" fontId="11" fillId="0" borderId="0"/>
    <xf numFmtId="164" fontId="11" fillId="0" borderId="0" applyFont="0" applyFill="0" applyBorder="0" applyAlignment="0" applyProtection="0"/>
    <xf numFmtId="0" fontId="6" fillId="0" borderId="0"/>
    <xf numFmtId="9" fontId="11" fillId="0" borderId="0" applyFont="0" applyFill="0" applyBorder="0" applyAlignment="0" applyProtection="0"/>
    <xf numFmtId="0" fontId="45" fillId="0" borderId="0" applyNumberFormat="0" applyFill="0" applyBorder="0" applyAlignment="0" applyProtection="0"/>
  </cellStyleXfs>
  <cellXfs count="266">
    <xf numFmtId="0" fontId="0" fillId="0" borderId="0" xfId="0"/>
    <xf numFmtId="0" fontId="0" fillId="0" borderId="0" xfId="0" applyAlignment="1">
      <alignment vertical="top"/>
    </xf>
    <xf numFmtId="0" fontId="0" fillId="2"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7" borderId="0" xfId="0" applyFill="1" applyBorder="1" applyAlignment="1" applyProtection="1">
      <alignment horizontal="left" vertical="top"/>
    </xf>
    <xf numFmtId="0" fontId="0" fillId="7" borderId="0" xfId="0" applyFill="1" applyAlignment="1">
      <alignment vertical="top"/>
    </xf>
    <xf numFmtId="0" fontId="0" fillId="4" borderId="0" xfId="0" applyFill="1" applyAlignment="1">
      <alignment vertical="top"/>
    </xf>
    <xf numFmtId="0" fontId="0" fillId="0" borderId="0" xfId="0" applyFill="1" applyAlignment="1">
      <alignment vertical="top"/>
    </xf>
    <xf numFmtId="0" fontId="12" fillId="0" borderId="0" xfId="0" applyFont="1" applyAlignment="1" applyProtection="1">
      <alignment wrapText="1"/>
      <protection locked="0"/>
    </xf>
    <xf numFmtId="4" fontId="13" fillId="0" borderId="0" xfId="0" applyNumberFormat="1" applyFont="1" applyFill="1" applyBorder="1" applyAlignment="1" applyProtection="1">
      <alignment horizontal="left" vertical="center" wrapText="1"/>
    </xf>
    <xf numFmtId="4" fontId="14" fillId="0" borderId="0" xfId="0" applyNumberFormat="1" applyFont="1" applyFill="1" applyBorder="1" applyAlignment="1" applyProtection="1">
      <alignment horizontal="center" vertical="center" wrapText="1"/>
    </xf>
    <xf numFmtId="4" fontId="15" fillId="0" borderId="0" xfId="0" applyNumberFormat="1" applyFont="1" applyBorder="1" applyAlignment="1" applyProtection="1">
      <alignment vertical="center" wrapText="1"/>
    </xf>
    <xf numFmtId="4" fontId="13" fillId="0" borderId="0" xfId="0" applyNumberFormat="1" applyFont="1" applyBorder="1" applyAlignment="1" applyProtection="1">
      <alignment vertical="center" wrapText="1"/>
    </xf>
    <xf numFmtId="4" fontId="0" fillId="0" borderId="0" xfId="0" applyNumberFormat="1" applyFont="1" applyProtection="1"/>
    <xf numFmtId="4" fontId="21" fillId="7" borderId="0" xfId="0" applyNumberFormat="1" applyFont="1" applyFill="1" applyBorder="1" applyAlignment="1" applyProtection="1">
      <alignment horizontal="left" vertical="center" wrapText="1"/>
    </xf>
    <xf numFmtId="4" fontId="26" fillId="0" borderId="0" xfId="0" applyNumberFormat="1" applyFont="1" applyProtection="1"/>
    <xf numFmtId="4" fontId="26" fillId="0" borderId="0" xfId="0" applyNumberFormat="1" applyFont="1" applyAlignment="1" applyProtection="1">
      <alignment wrapText="1"/>
    </xf>
    <xf numFmtId="4" fontId="22" fillId="7" borderId="23" xfId="0" applyNumberFormat="1" applyFont="1" applyFill="1" applyBorder="1" applyAlignment="1" applyProtection="1">
      <alignment horizontal="center" vertical="center" wrapText="1"/>
    </xf>
    <xf numFmtId="0" fontId="0" fillId="8" borderId="5" xfId="0" applyFill="1" applyBorder="1" applyAlignment="1" applyProtection="1">
      <alignment horizontal="left" vertical="top"/>
    </xf>
    <xf numFmtId="0" fontId="10" fillId="0" borderId="0" xfId="0" applyFont="1"/>
    <xf numFmtId="0" fontId="29" fillId="0" borderId="0" xfId="0" applyFont="1"/>
    <xf numFmtId="0" fontId="18" fillId="4" borderId="5" xfId="0" applyFont="1" applyFill="1" applyBorder="1" applyAlignment="1" applyProtection="1">
      <alignment vertical="center" wrapText="1"/>
      <protection locked="0"/>
    </xf>
    <xf numFmtId="0" fontId="0" fillId="3" borderId="8" xfId="0" applyFill="1" applyBorder="1" applyAlignment="1" applyProtection="1">
      <alignment horizontal="left" vertical="top"/>
    </xf>
    <xf numFmtId="0" fontId="0" fillId="3" borderId="5" xfId="0" applyFill="1" applyBorder="1" applyAlignment="1" applyProtection="1">
      <alignment horizontal="left" vertical="top"/>
    </xf>
    <xf numFmtId="0" fontId="29" fillId="0" borderId="0" xfId="0" applyFont="1" applyFill="1"/>
    <xf numFmtId="0" fontId="11" fillId="2" borderId="5" xfId="2" applyFill="1" applyBorder="1" applyAlignment="1" applyProtection="1">
      <alignment horizontal="left" vertical="top"/>
    </xf>
    <xf numFmtId="0" fontId="11" fillId="2" borderId="6" xfId="2" applyFill="1" applyBorder="1" applyAlignment="1" applyProtection="1">
      <alignment horizontal="left" vertical="top"/>
    </xf>
    <xf numFmtId="0" fontId="0" fillId="0" borderId="0" xfId="0" applyFill="1"/>
    <xf numFmtId="0" fontId="0" fillId="8" borderId="6" xfId="0" applyFill="1" applyBorder="1" applyAlignment="1" applyProtection="1">
      <alignment horizontal="left" vertical="top"/>
    </xf>
    <xf numFmtId="0" fontId="8" fillId="0" borderId="0" xfId="0" applyFont="1"/>
    <xf numFmtId="0" fontId="11" fillId="2" borderId="5" xfId="2" applyFill="1" applyBorder="1" applyAlignment="1" applyProtection="1">
      <alignment horizontal="left" vertical="top"/>
    </xf>
    <xf numFmtId="0" fontId="11" fillId="2" borderId="6" xfId="2" applyFill="1" applyBorder="1" applyAlignment="1" applyProtection="1">
      <alignment horizontal="left" vertical="top"/>
    </xf>
    <xf numFmtId="0" fontId="9" fillId="3" borderId="0" xfId="0" applyFont="1" applyFill="1" applyAlignment="1"/>
    <xf numFmtId="0" fontId="10" fillId="0" borderId="0" xfId="0" applyFont="1" applyFill="1"/>
    <xf numFmtId="0" fontId="0" fillId="4" borderId="0" xfId="0" applyFill="1"/>
    <xf numFmtId="0" fontId="16" fillId="4" borderId="5" xfId="0" applyFont="1" applyFill="1" applyBorder="1"/>
    <xf numFmtId="4" fontId="16" fillId="4" borderId="0" xfId="0" applyNumberFormat="1" applyFont="1" applyFill="1" applyBorder="1" applyAlignment="1" applyProtection="1">
      <alignment vertical="center" wrapText="1"/>
    </xf>
    <xf numFmtId="0" fontId="28" fillId="4" borderId="5" xfId="0" applyFont="1" applyFill="1" applyBorder="1" applyProtection="1">
      <protection locked="0"/>
    </xf>
    <xf numFmtId="0" fontId="0" fillId="0" borderId="0" xfId="0" applyFont="1" applyFill="1" applyAlignment="1">
      <alignment vertical="center"/>
    </xf>
    <xf numFmtId="0" fontId="26" fillId="0" borderId="0" xfId="0" applyFont="1" applyFill="1" applyAlignment="1">
      <alignment vertical="top"/>
    </xf>
    <xf numFmtId="0" fontId="0" fillId="0" borderId="0" xfId="0" applyFill="1" applyAlignment="1">
      <alignment vertical="top" wrapText="1"/>
    </xf>
    <xf numFmtId="0" fontId="30" fillId="0" borderId="0" xfId="0" applyFont="1" applyFill="1" applyAlignment="1">
      <alignment vertical="top" wrapText="1"/>
    </xf>
    <xf numFmtId="3" fontId="18" fillId="4" borderId="5" xfId="0" applyNumberFormat="1" applyFont="1" applyFill="1" applyBorder="1" applyAlignment="1" applyProtection="1">
      <alignment horizontal="right" vertical="center" wrapText="1"/>
      <protection locked="0"/>
    </xf>
    <xf numFmtId="0" fontId="25" fillId="6" borderId="3" xfId="0" applyFont="1" applyFill="1" applyBorder="1" applyAlignment="1" applyProtection="1">
      <alignment horizontal="left" vertical="center" wrapText="1"/>
    </xf>
    <xf numFmtId="0" fontId="18" fillId="4" borderId="0" xfId="0" applyFont="1" applyFill="1" applyAlignment="1" applyProtection="1">
      <alignment wrapText="1"/>
    </xf>
    <xf numFmtId="0" fontId="18" fillId="5" borderId="28" xfId="0" applyFont="1" applyFill="1" applyBorder="1" applyAlignment="1" applyProtection="1">
      <alignment horizontal="center" vertical="center" wrapText="1"/>
    </xf>
    <xf numFmtId="3" fontId="18" fillId="5" borderId="28" xfId="0" applyNumberFormat="1" applyFont="1" applyFill="1" applyBorder="1" applyAlignment="1" applyProtection="1">
      <alignment horizontal="right" vertical="center" wrapText="1"/>
    </xf>
    <xf numFmtId="0" fontId="18" fillId="5" borderId="5" xfId="0" applyFont="1" applyFill="1" applyBorder="1" applyAlignment="1" applyProtection="1">
      <alignment horizontal="center" vertical="center" wrapText="1"/>
    </xf>
    <xf numFmtId="9" fontId="18" fillId="5" borderId="5" xfId="1" applyFont="1" applyFill="1" applyBorder="1" applyAlignment="1" applyProtection="1">
      <alignment horizontal="right" vertical="center" wrapText="1"/>
    </xf>
    <xf numFmtId="0" fontId="31" fillId="4" borderId="0" xfId="0" applyFont="1" applyFill="1" applyAlignment="1" applyProtection="1">
      <alignment wrapText="1"/>
    </xf>
    <xf numFmtId="0" fontId="0" fillId="10" borderId="0" xfId="0" applyFill="1" applyAlignment="1">
      <alignment vertical="top" wrapText="1"/>
    </xf>
    <xf numFmtId="0" fontId="7" fillId="0" borderId="0" xfId="0" applyFont="1" applyFill="1"/>
    <xf numFmtId="0" fontId="0" fillId="0" borderId="0" xfId="0" applyFont="1" applyFill="1"/>
    <xf numFmtId="0" fontId="0" fillId="0" borderId="0" xfId="0" applyFont="1" applyFill="1" applyAlignment="1">
      <alignment vertical="top"/>
    </xf>
    <xf numFmtId="0" fontId="0" fillId="0" borderId="0" xfId="0" applyFont="1" applyFill="1" applyAlignment="1">
      <alignment vertical="top" wrapText="1"/>
    </xf>
    <xf numFmtId="0" fontId="33" fillId="4" borderId="0" xfId="0" applyFont="1" applyFill="1" applyAlignment="1"/>
    <xf numFmtId="0" fontId="24" fillId="4" borderId="0" xfId="0" applyFont="1" applyFill="1" applyAlignment="1"/>
    <xf numFmtId="0" fontId="0" fillId="0" borderId="0" xfId="0" applyFont="1"/>
    <xf numFmtId="0" fontId="34" fillId="0" borderId="0" xfId="0" applyFont="1" applyFill="1"/>
    <xf numFmtId="0" fontId="25" fillId="4" borderId="5"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left" vertical="center" wrapText="1"/>
      <protection locked="0"/>
    </xf>
    <xf numFmtId="0" fontId="0" fillId="2" borderId="0" xfId="0" applyFill="1" applyAlignment="1">
      <alignment vertical="top"/>
    </xf>
    <xf numFmtId="0" fontId="0" fillId="2" borderId="0" xfId="0" applyFill="1"/>
    <xf numFmtId="0" fontId="28" fillId="0" borderId="5" xfId="0" applyFont="1" applyFill="1" applyBorder="1"/>
    <xf numFmtId="0" fontId="0" fillId="11" borderId="0" xfId="0" applyFill="1" applyBorder="1"/>
    <xf numFmtId="0" fontId="0" fillId="11" borderId="0" xfId="0" applyFill="1" applyAlignment="1">
      <alignment vertical="top" wrapText="1"/>
    </xf>
    <xf numFmtId="0" fontId="18" fillId="12" borderId="0" xfId="0" applyFont="1" applyFill="1" applyAlignment="1">
      <alignment vertical="top" wrapText="1"/>
    </xf>
    <xf numFmtId="0" fontId="0" fillId="12" borderId="0" xfId="0" applyFill="1" applyAlignment="1">
      <alignment vertical="top" wrapText="1"/>
    </xf>
    <xf numFmtId="0" fontId="0" fillId="12" borderId="0" xfId="0" applyFill="1"/>
    <xf numFmtId="0" fontId="6" fillId="12" borderId="0" xfId="0" applyFont="1" applyFill="1"/>
    <xf numFmtId="0" fontId="10" fillId="12" borderId="0" xfId="0" applyFont="1" applyFill="1"/>
    <xf numFmtId="0" fontId="7" fillId="12" borderId="0" xfId="0" applyFont="1" applyFill="1"/>
    <xf numFmtId="0" fontId="34" fillId="12" borderId="0" xfId="0" applyFont="1" applyFill="1"/>
    <xf numFmtId="0" fontId="5" fillId="12" borderId="0" xfId="0" applyFont="1" applyFill="1"/>
    <xf numFmtId="0" fontId="4" fillId="12" borderId="0" xfId="0" applyFont="1" applyFill="1"/>
    <xf numFmtId="0" fontId="3" fillId="12" borderId="0" xfId="0" applyFont="1" applyFill="1"/>
    <xf numFmtId="0" fontId="0" fillId="13" borderId="0" xfId="0" applyFont="1" applyFill="1" applyAlignment="1">
      <alignment vertical="top" wrapText="1"/>
    </xf>
    <xf numFmtId="0" fontId="30" fillId="13" borderId="0" xfId="0" applyFont="1" applyFill="1" applyAlignment="1">
      <alignment vertical="top" wrapText="1"/>
    </xf>
    <xf numFmtId="0" fontId="0" fillId="0" borderId="0" xfId="0" applyAlignment="1" applyProtection="1">
      <alignment horizontal="center" vertical="top" wrapText="1"/>
    </xf>
    <xf numFmtId="0" fontId="0" fillId="3" borderId="5" xfId="0" applyFill="1" applyBorder="1" applyAlignment="1" applyProtection="1">
      <alignment horizontal="left" vertical="top" wrapText="1"/>
    </xf>
    <xf numFmtId="0" fontId="0" fillId="0" borderId="0" xfId="0" applyAlignment="1">
      <alignment vertical="top" wrapText="1"/>
    </xf>
    <xf numFmtId="0" fontId="0" fillId="7" borderId="0" xfId="0" applyFill="1" applyAlignment="1">
      <alignment vertical="top" wrapText="1"/>
    </xf>
    <xf numFmtId="0" fontId="26" fillId="10" borderId="0" xfId="0" applyFont="1" applyFill="1" applyAlignment="1">
      <alignment vertical="center" wrapText="1"/>
    </xf>
    <xf numFmtId="0" fontId="0" fillId="0" borderId="0" xfId="0" applyFill="1" applyAlignment="1" applyProtection="1">
      <alignment horizontal="center" vertical="top" wrapText="1"/>
    </xf>
    <xf numFmtId="0" fontId="0" fillId="8" borderId="5" xfId="0" applyFill="1" applyBorder="1" applyAlignment="1" applyProtection="1">
      <alignment horizontal="left" vertical="top" wrapText="1"/>
    </xf>
    <xf numFmtId="0" fontId="0" fillId="7" borderId="0" xfId="0" applyFont="1" applyFill="1" applyAlignment="1">
      <alignment vertical="top" wrapText="1"/>
    </xf>
    <xf numFmtId="0" fontId="18" fillId="13" borderId="0" xfId="0" applyFont="1" applyFill="1" applyAlignment="1">
      <alignment vertical="top" wrapText="1"/>
    </xf>
    <xf numFmtId="0" fontId="0" fillId="13" borderId="0" xfId="0" applyFill="1" applyAlignment="1">
      <alignment vertical="top" wrapText="1"/>
    </xf>
    <xf numFmtId="0" fontId="0" fillId="0" borderId="0" xfId="0" applyAlignment="1" applyProtection="1">
      <alignment horizontal="left" vertical="top" wrapText="1"/>
    </xf>
    <xf numFmtId="0" fontId="0" fillId="9" borderId="0" xfId="0" applyFill="1" applyAlignment="1">
      <alignment vertical="top" wrapText="1"/>
    </xf>
    <xf numFmtId="0" fontId="30" fillId="13" borderId="0" xfId="0" applyFont="1" applyFill="1"/>
    <xf numFmtId="0" fontId="35" fillId="13" borderId="0" xfId="0" applyFont="1" applyFill="1"/>
    <xf numFmtId="0" fontId="34" fillId="13" borderId="0" xfId="0" applyFont="1" applyFill="1"/>
    <xf numFmtId="0" fontId="10" fillId="13" borderId="0" xfId="0" applyFont="1" applyFill="1"/>
    <xf numFmtId="0" fontId="0" fillId="13" borderId="0" xfId="0" applyFill="1"/>
    <xf numFmtId="0" fontId="2" fillId="13" borderId="0" xfId="0" applyFont="1" applyFill="1"/>
    <xf numFmtId="0" fontId="32" fillId="10" borderId="0" xfId="0" applyFont="1" applyFill="1" applyAlignment="1">
      <alignment vertical="center" wrapText="1"/>
    </xf>
    <xf numFmtId="0" fontId="16" fillId="15" borderId="5" xfId="0" applyFont="1" applyFill="1" applyBorder="1" applyAlignment="1" applyProtection="1">
      <alignment horizontal="left" vertical="center" wrapText="1"/>
    </xf>
    <xf numFmtId="0" fontId="16" fillId="15" borderId="6" xfId="0" applyFont="1" applyFill="1" applyBorder="1" applyAlignment="1" applyProtection="1">
      <alignment horizontal="left" vertical="center" wrapText="1"/>
    </xf>
    <xf numFmtId="0" fontId="16" fillId="15" borderId="5" xfId="0" applyFont="1" applyFill="1" applyBorder="1" applyAlignment="1" applyProtection="1">
      <alignment horizontal="center" vertical="center" wrapText="1"/>
    </xf>
    <xf numFmtId="0" fontId="16" fillId="15" borderId="6" xfId="0" applyFont="1" applyFill="1" applyBorder="1" applyAlignment="1" applyProtection="1">
      <alignment horizontal="center" vertical="center" wrapText="1"/>
    </xf>
    <xf numFmtId="0" fontId="42" fillId="16" borderId="7" xfId="0" applyFont="1" applyFill="1" applyBorder="1" applyAlignment="1" applyProtection="1">
      <alignment horizontal="left" vertical="center"/>
    </xf>
    <xf numFmtId="0" fontId="16" fillId="15" borderId="16" xfId="0" applyFont="1" applyFill="1" applyBorder="1" applyAlignment="1" applyProtection="1">
      <alignment horizontal="center" vertical="center" wrapText="1"/>
    </xf>
    <xf numFmtId="0" fontId="16" fillId="14" borderId="5" xfId="0" applyFont="1" applyFill="1" applyBorder="1" applyAlignment="1" applyProtection="1">
      <alignment horizontal="center" vertical="center" wrapText="1"/>
    </xf>
    <xf numFmtId="0" fontId="16" fillId="14" borderId="8" xfId="0" applyFont="1" applyFill="1" applyBorder="1" applyAlignment="1" applyProtection="1">
      <alignment horizontal="center" vertical="center" wrapText="1"/>
    </xf>
    <xf numFmtId="9" fontId="18" fillId="14" borderId="5" xfId="1" applyFont="1" applyFill="1" applyBorder="1" applyAlignment="1" applyProtection="1">
      <alignment horizontal="right" vertical="center" wrapText="1"/>
    </xf>
    <xf numFmtId="3" fontId="18" fillId="14" borderId="5" xfId="0" applyNumberFormat="1" applyFont="1" applyFill="1" applyBorder="1" applyAlignment="1" applyProtection="1">
      <alignment horizontal="right" vertical="center" wrapText="1"/>
    </xf>
    <xf numFmtId="0" fontId="16" fillId="4" borderId="0" xfId="0" applyFont="1" applyFill="1" applyAlignment="1" applyProtection="1">
      <alignment wrapText="1"/>
    </xf>
    <xf numFmtId="0" fontId="42" fillId="16" borderId="7" xfId="0" applyFont="1" applyFill="1" applyBorder="1" applyAlignment="1" applyProtection="1">
      <alignment horizontal="left" vertical="center" wrapText="1"/>
    </xf>
    <xf numFmtId="0" fontId="16" fillId="0" borderId="0" xfId="0" applyFont="1" applyFill="1" applyAlignment="1" applyProtection="1">
      <alignment wrapText="1"/>
    </xf>
    <xf numFmtId="0" fontId="42" fillId="16" borderId="7" xfId="0" applyFont="1" applyFill="1" applyBorder="1" applyAlignment="1" applyProtection="1">
      <alignment vertical="center" wrapText="1"/>
    </xf>
    <xf numFmtId="9" fontId="16" fillId="14" borderId="5" xfId="1" applyFont="1" applyFill="1" applyBorder="1" applyAlignment="1" applyProtection="1">
      <alignment horizontal="right" vertical="center" wrapText="1"/>
    </xf>
    <xf numFmtId="0" fontId="41" fillId="0" borderId="0" xfId="0" applyFont="1" applyFill="1" applyAlignment="1" applyProtection="1">
      <alignment wrapText="1"/>
    </xf>
    <xf numFmtId="0" fontId="43" fillId="0" borderId="0" xfId="0" applyFont="1" applyAlignment="1" applyProtection="1">
      <alignment wrapText="1"/>
      <protection locked="0"/>
    </xf>
    <xf numFmtId="0" fontId="43" fillId="6" borderId="0" xfId="0" applyFont="1" applyFill="1" applyAlignment="1" applyProtection="1">
      <alignment wrapText="1"/>
      <protection locked="0"/>
    </xf>
    <xf numFmtId="0" fontId="16" fillId="16" borderId="7" xfId="0" applyFont="1" applyFill="1" applyBorder="1" applyAlignment="1" applyProtection="1">
      <alignment vertical="center" wrapText="1"/>
    </xf>
    <xf numFmtId="0" fontId="42" fillId="16" borderId="7" xfId="0" applyFont="1" applyFill="1" applyBorder="1" applyAlignment="1" applyProtection="1">
      <alignment vertical="center"/>
    </xf>
    <xf numFmtId="0" fontId="36" fillId="0" borderId="0" xfId="0" applyFont="1" applyFill="1" applyAlignment="1" applyProtection="1">
      <alignment wrapText="1"/>
      <protection locked="0"/>
    </xf>
    <xf numFmtId="0" fontId="18" fillId="4" borderId="5" xfId="0" applyFont="1" applyFill="1" applyBorder="1" applyAlignment="1" applyProtection="1">
      <alignment horizontal="center" vertical="center" wrapText="1"/>
      <protection locked="0"/>
    </xf>
    <xf numFmtId="3" fontId="18" fillId="0" borderId="5" xfId="0" applyNumberFormat="1" applyFont="1" applyFill="1" applyBorder="1" applyAlignment="1" applyProtection="1">
      <alignment horizontal="right" vertical="center" wrapText="1"/>
      <protection locked="0"/>
    </xf>
    <xf numFmtId="0" fontId="18" fillId="0" borderId="5" xfId="0" applyFont="1" applyFill="1" applyBorder="1" applyAlignment="1" applyProtection="1">
      <alignment vertical="center" wrapText="1"/>
      <protection locked="0"/>
    </xf>
    <xf numFmtId="0" fontId="18" fillId="0" borderId="5" xfId="0" applyFont="1" applyFill="1" applyBorder="1" applyAlignment="1" applyProtection="1">
      <alignment horizontal="center" vertical="center" wrapText="1"/>
      <protection locked="0"/>
    </xf>
    <xf numFmtId="0" fontId="42" fillId="16" borderId="8" xfId="0" applyFont="1" applyFill="1" applyBorder="1" applyAlignment="1" applyProtection="1">
      <alignment horizontal="left" vertical="center"/>
    </xf>
    <xf numFmtId="0" fontId="12" fillId="0" borderId="0" xfId="0" applyFont="1" applyFill="1" applyAlignment="1" applyProtection="1">
      <alignment wrapText="1"/>
      <protection locked="0"/>
    </xf>
    <xf numFmtId="0" fontId="0" fillId="4" borderId="0" xfId="0" applyFill="1" applyAlignment="1">
      <alignment vertical="top" wrapText="1"/>
    </xf>
    <xf numFmtId="0" fontId="30" fillId="4" borderId="0" xfId="0" applyFont="1" applyFill="1" applyAlignment="1">
      <alignment vertical="top" wrapText="1"/>
    </xf>
    <xf numFmtId="0" fontId="0" fillId="4" borderId="0" xfId="0" applyFont="1" applyFill="1" applyAlignment="1">
      <alignment vertical="top" wrapText="1"/>
    </xf>
    <xf numFmtId="0" fontId="34" fillId="4" borderId="0" xfId="0" applyFont="1" applyFill="1" applyAlignment="1">
      <alignment vertical="top" wrapText="1"/>
    </xf>
    <xf numFmtId="0" fontId="18" fillId="4" borderId="0" xfId="0" applyFont="1" applyFill="1" applyAlignment="1">
      <alignment vertical="top" wrapText="1"/>
    </xf>
    <xf numFmtId="0" fontId="35" fillId="4" borderId="0" xfId="0" applyFont="1" applyFill="1" applyAlignment="1">
      <alignment vertical="top" wrapText="1"/>
    </xf>
    <xf numFmtId="0" fontId="16" fillId="4" borderId="5" xfId="0" applyFont="1" applyFill="1" applyBorder="1" applyAlignment="1" applyProtection="1">
      <alignment horizontal="left" vertical="center" wrapText="1"/>
    </xf>
    <xf numFmtId="0" fontId="18" fillId="4" borderId="27" xfId="0" applyFont="1" applyFill="1" applyBorder="1" applyAlignment="1">
      <alignment vertical="top" wrapText="1"/>
    </xf>
    <xf numFmtId="0" fontId="18" fillId="0" borderId="0" xfId="0" applyFont="1" applyFill="1" applyAlignment="1">
      <alignment vertical="top" wrapText="1"/>
    </xf>
    <xf numFmtId="0" fontId="37" fillId="0" borderId="34" xfId="0" applyFont="1" applyBorder="1" applyAlignment="1">
      <alignment vertical="center"/>
    </xf>
    <xf numFmtId="0" fontId="37" fillId="0" borderId="35" xfId="0" applyFont="1" applyBorder="1" applyAlignment="1">
      <alignment vertical="center"/>
    </xf>
    <xf numFmtId="0" fontId="1" fillId="13" borderId="0" xfId="0" applyFont="1" applyFill="1"/>
    <xf numFmtId="0" fontId="30" fillId="10" borderId="0" xfId="0" applyFont="1" applyFill="1"/>
    <xf numFmtId="0" fontId="1" fillId="10" borderId="0" xfId="0" applyFont="1" applyFill="1"/>
    <xf numFmtId="0" fontId="35" fillId="10" borderId="0" xfId="0" applyFont="1" applyFill="1"/>
    <xf numFmtId="0" fontId="38" fillId="0" borderId="35" xfId="0" applyFont="1" applyBorder="1" applyAlignment="1">
      <alignment vertical="center"/>
    </xf>
    <xf numFmtId="0" fontId="38" fillId="0" borderId="34" xfId="0" applyFont="1" applyBorder="1" applyAlignment="1">
      <alignment vertical="center"/>
    </xf>
    <xf numFmtId="0" fontId="0" fillId="13" borderId="0" xfId="0" applyFill="1" applyAlignment="1">
      <alignment vertical="top"/>
    </xf>
    <xf numFmtId="0" fontId="1" fillId="0" borderId="0" xfId="0" applyFont="1"/>
    <xf numFmtId="0" fontId="44" fillId="6" borderId="6" xfId="0" applyFont="1" applyFill="1" applyBorder="1" applyAlignment="1" applyProtection="1">
      <alignment horizontal="left" vertical="center"/>
    </xf>
    <xf numFmtId="0" fontId="40" fillId="6" borderId="7" xfId="0" applyFont="1" applyFill="1" applyBorder="1" applyAlignment="1" applyProtection="1">
      <alignment horizontal="left" vertical="center"/>
    </xf>
    <xf numFmtId="0" fontId="40" fillId="6" borderId="8" xfId="0" applyFont="1" applyFill="1" applyBorder="1" applyAlignment="1" applyProtection="1">
      <alignment horizontal="left" vertical="center"/>
    </xf>
    <xf numFmtId="0" fontId="42" fillId="16" borderId="6" xfId="0" applyFont="1" applyFill="1" applyBorder="1" applyAlignment="1" applyProtection="1">
      <alignment horizontal="left" vertical="center"/>
    </xf>
    <xf numFmtId="0" fontId="42" fillId="16" borderId="8" xfId="0" applyFont="1" applyFill="1" applyBorder="1" applyAlignment="1" applyProtection="1">
      <alignment horizontal="left" vertical="center" wrapText="1"/>
    </xf>
    <xf numFmtId="0" fontId="16" fillId="15" borderId="5" xfId="0" applyFont="1" applyFill="1" applyBorder="1" applyAlignment="1" applyProtection="1">
      <alignment vertical="center" wrapText="1"/>
    </xf>
    <xf numFmtId="0" fontId="16" fillId="15" borderId="30" xfId="0" applyFont="1" applyFill="1" applyBorder="1" applyAlignment="1" applyProtection="1">
      <alignment vertical="center" wrapText="1"/>
    </xf>
    <xf numFmtId="0" fontId="42" fillId="16" borderId="8" xfId="0" applyFont="1" applyFill="1" applyBorder="1" applyAlignment="1" applyProtection="1">
      <alignment vertical="center" wrapText="1"/>
    </xf>
    <xf numFmtId="0" fontId="16" fillId="15" borderId="6" xfId="0" applyFont="1" applyFill="1" applyBorder="1" applyAlignment="1" applyProtection="1">
      <alignment vertical="center" wrapText="1"/>
    </xf>
    <xf numFmtId="0" fontId="18" fillId="4" borderId="5" xfId="0" applyFont="1" applyFill="1" applyBorder="1" applyAlignment="1" applyProtection="1">
      <alignment horizontal="left" vertical="center" wrapText="1"/>
      <protection locked="0"/>
    </xf>
    <xf numFmtId="0" fontId="16" fillId="16" borderId="8" xfId="0" applyFont="1" applyFill="1" applyBorder="1" applyAlignment="1" applyProtection="1">
      <alignment vertical="center" wrapText="1"/>
    </xf>
    <xf numFmtId="0" fontId="42" fillId="16" borderId="8" xfId="0" applyFont="1" applyFill="1" applyBorder="1" applyAlignment="1" applyProtection="1">
      <alignment vertical="center"/>
    </xf>
    <xf numFmtId="0" fontId="16" fillId="15" borderId="20" xfId="0" applyFont="1" applyFill="1" applyBorder="1" applyAlignment="1" applyProtection="1">
      <alignment vertical="center" wrapText="1"/>
    </xf>
    <xf numFmtId="0" fontId="25" fillId="6" borderId="40" xfId="0" applyFont="1" applyFill="1" applyBorder="1" applyAlignment="1" applyProtection="1">
      <alignment horizontal="left" vertical="center" wrapText="1"/>
    </xf>
    <xf numFmtId="0" fontId="25" fillId="6" borderId="25" xfId="0" applyFont="1" applyFill="1" applyBorder="1" applyAlignment="1" applyProtection="1">
      <alignment horizontal="left" vertical="center" wrapText="1"/>
    </xf>
    <xf numFmtId="0" fontId="16" fillId="17" borderId="26" xfId="0" applyFont="1" applyFill="1" applyBorder="1" applyAlignment="1" applyProtection="1">
      <alignment vertical="center" wrapText="1"/>
    </xf>
    <xf numFmtId="0" fontId="16" fillId="17" borderId="39" xfId="0" applyFont="1" applyFill="1" applyBorder="1" applyAlignment="1" applyProtection="1">
      <alignment vertical="center" wrapText="1"/>
    </xf>
    <xf numFmtId="0" fontId="0" fillId="0" borderId="0" xfId="2" applyFont="1" applyAlignment="1">
      <alignment vertical="top"/>
    </xf>
    <xf numFmtId="0" fontId="0" fillId="0" borderId="0" xfId="2" applyFont="1" applyAlignment="1">
      <alignment vertical="top" wrapText="1"/>
    </xf>
    <xf numFmtId="4" fontId="21" fillId="17" borderId="0" xfId="0" applyNumberFormat="1" applyFont="1" applyFill="1" applyBorder="1" applyAlignment="1" applyProtection="1">
      <alignment horizontal="left" vertical="center" wrapText="1"/>
    </xf>
    <xf numFmtId="4" fontId="22" fillId="17" borderId="23" xfId="0" applyNumberFormat="1" applyFont="1" applyFill="1" applyBorder="1" applyAlignment="1" applyProtection="1">
      <alignment horizontal="center" vertical="center" wrapText="1"/>
    </xf>
    <xf numFmtId="4" fontId="16" fillId="17" borderId="0" xfId="0" applyNumberFormat="1" applyFont="1" applyFill="1" applyBorder="1" applyAlignment="1" applyProtection="1">
      <alignment horizontal="right" vertical="center" wrapText="1"/>
    </xf>
    <xf numFmtId="0" fontId="0" fillId="18" borderId="0" xfId="0" applyFill="1" applyAlignment="1">
      <alignment vertical="top" wrapText="1"/>
    </xf>
    <xf numFmtId="0" fontId="18" fillId="18" borderId="0" xfId="0" applyFont="1" applyFill="1" applyAlignment="1">
      <alignment vertical="top" wrapText="1"/>
    </xf>
    <xf numFmtId="0" fontId="18" fillId="4" borderId="30"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9" fontId="18" fillId="4" borderId="5" xfId="0" applyNumberFormat="1" applyFont="1" applyFill="1" applyBorder="1" applyAlignment="1" applyProtection="1">
      <alignment vertical="center" wrapText="1"/>
      <protection locked="0"/>
    </xf>
    <xf numFmtId="9" fontId="18" fillId="0" borderId="5" xfId="0" applyNumberFormat="1" applyFont="1" applyFill="1" applyBorder="1" applyAlignment="1" applyProtection="1">
      <alignment vertical="center" wrapText="1"/>
      <protection locked="0"/>
    </xf>
    <xf numFmtId="9" fontId="18" fillId="4" borderId="6" xfId="0" applyNumberFormat="1" applyFont="1" applyFill="1" applyBorder="1" applyAlignment="1" applyProtection="1">
      <alignment vertical="center" wrapText="1"/>
      <protection locked="0"/>
    </xf>
    <xf numFmtId="0" fontId="18" fillId="4" borderId="0" xfId="0" applyFont="1" applyFill="1" applyAlignment="1">
      <alignment horizontal="left" vertical="top" wrapText="1"/>
    </xf>
    <xf numFmtId="4" fontId="45" fillId="4" borderId="32" xfId="6" applyNumberFormat="1" applyFill="1" applyBorder="1" applyAlignment="1">
      <alignment horizontal="left" vertical="center" wrapText="1"/>
    </xf>
    <xf numFmtId="4" fontId="45" fillId="4" borderId="1" xfId="6" applyNumberFormat="1" applyFill="1" applyBorder="1" applyAlignment="1">
      <alignment horizontal="left" vertical="center" wrapText="1"/>
    </xf>
    <xf numFmtId="4" fontId="45" fillId="4" borderId="24" xfId="6" applyNumberFormat="1" applyFill="1" applyBorder="1" applyAlignment="1">
      <alignment horizontal="left" vertical="center" wrapText="1"/>
    </xf>
    <xf numFmtId="4" fontId="42" fillId="16" borderId="6" xfId="0" applyNumberFormat="1" applyFont="1" applyFill="1" applyBorder="1" applyAlignment="1" applyProtection="1">
      <alignment horizontal="left" vertical="center" wrapText="1"/>
    </xf>
    <xf numFmtId="4" fontId="42" fillId="16" borderId="7" xfId="0" applyNumberFormat="1" applyFont="1" applyFill="1" applyBorder="1" applyAlignment="1" applyProtection="1">
      <alignment horizontal="left" vertical="center" wrapText="1"/>
    </xf>
    <xf numFmtId="4" fontId="42" fillId="16" borderId="8" xfId="0" applyNumberFormat="1" applyFont="1" applyFill="1" applyBorder="1" applyAlignment="1" applyProtection="1">
      <alignment horizontal="left" vertical="center" wrapText="1"/>
    </xf>
    <xf numFmtId="4" fontId="18" fillId="4" borderId="6" xfId="0" applyNumberFormat="1" applyFont="1" applyFill="1" applyBorder="1" applyAlignment="1" applyProtection="1">
      <alignment horizontal="left" vertical="center" wrapText="1"/>
    </xf>
    <xf numFmtId="4" fontId="18" fillId="4" borderId="7" xfId="0" applyNumberFormat="1" applyFont="1" applyFill="1" applyBorder="1" applyAlignment="1" applyProtection="1">
      <alignment horizontal="left" vertical="center" wrapText="1"/>
    </xf>
    <xf numFmtId="4" fontId="18" fillId="4" borderId="8" xfId="0" applyNumberFormat="1" applyFont="1" applyFill="1" applyBorder="1" applyAlignment="1" applyProtection="1">
      <alignment horizontal="left" vertical="center" wrapText="1"/>
    </xf>
    <xf numFmtId="4" fontId="16" fillId="17" borderId="6" xfId="0" applyNumberFormat="1" applyFont="1" applyFill="1" applyBorder="1" applyAlignment="1" applyProtection="1">
      <alignment horizontal="left" vertical="center" wrapText="1"/>
    </xf>
    <xf numFmtId="4" fontId="16" fillId="17" borderId="7" xfId="0" applyNumberFormat="1" applyFont="1" applyFill="1" applyBorder="1" applyAlignment="1" applyProtection="1">
      <alignment horizontal="left" vertical="center" wrapText="1"/>
    </xf>
    <xf numFmtId="4" fontId="16" fillId="17" borderId="8" xfId="0" applyNumberFormat="1" applyFont="1" applyFill="1" applyBorder="1" applyAlignment="1" applyProtection="1">
      <alignment horizontal="left" vertical="center" wrapText="1"/>
    </xf>
    <xf numFmtId="4" fontId="16" fillId="4" borderId="14" xfId="0" applyNumberFormat="1" applyFont="1" applyFill="1" applyBorder="1" applyAlignment="1" applyProtection="1">
      <alignment horizontal="left" vertical="center" wrapText="1"/>
    </xf>
    <xf numFmtId="4" fontId="16" fillId="4" borderId="17" xfId="0" applyNumberFormat="1" applyFont="1" applyFill="1" applyBorder="1" applyAlignment="1" applyProtection="1">
      <alignment horizontal="left" vertical="center" wrapText="1"/>
    </xf>
    <xf numFmtId="4" fontId="16" fillId="4" borderId="18" xfId="0" applyNumberFormat="1" applyFont="1" applyFill="1" applyBorder="1" applyAlignment="1" applyProtection="1">
      <alignment horizontal="left" vertical="center" wrapText="1"/>
    </xf>
    <xf numFmtId="4" fontId="16" fillId="4" borderId="0" xfId="0" applyNumberFormat="1" applyFont="1" applyFill="1" applyBorder="1" applyAlignment="1" applyProtection="1">
      <alignment horizontal="left" vertical="center" wrapText="1"/>
    </xf>
    <xf numFmtId="4" fontId="16" fillId="4" borderId="26" xfId="0" applyNumberFormat="1" applyFont="1" applyFill="1" applyBorder="1" applyAlignment="1" applyProtection="1">
      <alignment horizontal="left" vertical="center" wrapText="1"/>
    </xf>
    <xf numFmtId="4" fontId="16" fillId="4" borderId="15" xfId="0" applyNumberFormat="1" applyFont="1" applyFill="1" applyBorder="1" applyAlignment="1" applyProtection="1">
      <alignment horizontal="left" vertical="center" wrapText="1"/>
    </xf>
    <xf numFmtId="4" fontId="20" fillId="4" borderId="2" xfId="0" applyNumberFormat="1" applyFont="1" applyFill="1" applyBorder="1" applyAlignment="1" applyProtection="1">
      <alignment horizontal="center" vertical="center" wrapText="1"/>
      <protection locked="0"/>
    </xf>
    <xf numFmtId="4" fontId="20" fillId="4" borderId="3" xfId="0" applyNumberFormat="1" applyFont="1" applyFill="1" applyBorder="1" applyAlignment="1" applyProtection="1">
      <alignment horizontal="center" vertical="center" wrapText="1"/>
      <protection locked="0"/>
    </xf>
    <xf numFmtId="4" fontId="20" fillId="4" borderId="4" xfId="0" applyNumberFormat="1" applyFont="1" applyFill="1" applyBorder="1" applyAlignment="1" applyProtection="1">
      <alignment horizontal="center" vertical="center" wrapText="1"/>
      <protection locked="0"/>
    </xf>
    <xf numFmtId="4" fontId="27" fillId="0" borderId="1" xfId="0" applyNumberFormat="1" applyFont="1" applyBorder="1" applyAlignment="1" applyProtection="1">
      <alignment horizontal="center" vertical="center" wrapText="1"/>
    </xf>
    <xf numFmtId="4" fontId="27" fillId="0" borderId="24" xfId="0" applyNumberFormat="1" applyFont="1" applyBorder="1" applyAlignment="1" applyProtection="1">
      <alignment horizontal="center" vertical="center" wrapText="1"/>
    </xf>
    <xf numFmtId="4" fontId="16" fillId="4" borderId="32" xfId="0" applyNumberFormat="1" applyFont="1" applyFill="1" applyBorder="1" applyAlignment="1" applyProtection="1">
      <alignment horizontal="left" vertical="center" wrapText="1"/>
    </xf>
    <xf numFmtId="4" fontId="16" fillId="4" borderId="1" xfId="0" applyNumberFormat="1" applyFont="1" applyFill="1" applyBorder="1" applyAlignment="1" applyProtection="1">
      <alignment horizontal="left" vertical="center" wrapText="1"/>
    </xf>
    <xf numFmtId="4" fontId="16" fillId="4" borderId="24" xfId="0" applyNumberFormat="1" applyFont="1" applyFill="1" applyBorder="1" applyAlignment="1" applyProtection="1">
      <alignment horizontal="left" vertical="center" wrapText="1"/>
    </xf>
    <xf numFmtId="4" fontId="16" fillId="17" borderId="6" xfId="0" applyNumberFormat="1" applyFont="1" applyFill="1" applyBorder="1" applyAlignment="1" applyProtection="1">
      <alignment horizontal="left" vertical="center"/>
    </xf>
    <xf numFmtId="4" fontId="16" fillId="17" borderId="7" xfId="0" applyNumberFormat="1" applyFont="1" applyFill="1" applyBorder="1" applyAlignment="1" applyProtection="1">
      <alignment horizontal="left" vertical="center"/>
    </xf>
    <xf numFmtId="4" fontId="16" fillId="17" borderId="8" xfId="0" applyNumberFormat="1" applyFont="1" applyFill="1" applyBorder="1" applyAlignment="1" applyProtection="1">
      <alignment horizontal="left" vertical="center"/>
    </xf>
    <xf numFmtId="4" fontId="42" fillId="16" borderId="6" xfId="0" applyNumberFormat="1" applyFont="1" applyFill="1" applyBorder="1" applyAlignment="1">
      <alignment horizontal="left" vertical="center"/>
    </xf>
    <xf numFmtId="4" fontId="42" fillId="16" borderId="7" xfId="0" applyNumberFormat="1" applyFont="1" applyFill="1" applyBorder="1" applyAlignment="1">
      <alignment horizontal="left" vertical="center"/>
    </xf>
    <xf numFmtId="4" fontId="42" fillId="16" borderId="8" xfId="0" applyNumberFormat="1" applyFont="1" applyFill="1" applyBorder="1" applyAlignment="1">
      <alignment horizontal="left" vertical="center"/>
    </xf>
    <xf numFmtId="4" fontId="19" fillId="0" borderId="21" xfId="0" applyNumberFormat="1" applyFont="1" applyFill="1" applyBorder="1" applyAlignment="1" applyProtection="1">
      <alignment horizontal="center" vertical="center" wrapText="1"/>
    </xf>
    <xf numFmtId="4" fontId="19" fillId="0" borderId="22" xfId="0" applyNumberFormat="1" applyFont="1" applyFill="1" applyBorder="1" applyAlignment="1" applyProtection="1">
      <alignment horizontal="center" vertical="center" wrapText="1"/>
    </xf>
    <xf numFmtId="4" fontId="44" fillId="6" borderId="2" xfId="0" applyNumberFormat="1" applyFont="1" applyFill="1" applyBorder="1" applyAlignment="1" applyProtection="1">
      <alignment horizontal="left" vertical="center"/>
    </xf>
    <xf numFmtId="4" fontId="44" fillId="6" borderId="3" xfId="0" applyNumberFormat="1" applyFont="1" applyFill="1" applyBorder="1" applyAlignment="1" applyProtection="1">
      <alignment horizontal="left" vertical="center"/>
    </xf>
    <xf numFmtId="4" fontId="44" fillId="6" borderId="25" xfId="0" applyNumberFormat="1" applyFont="1" applyFill="1" applyBorder="1" applyAlignment="1" applyProtection="1">
      <alignment horizontal="left" vertical="center"/>
    </xf>
    <xf numFmtId="0" fontId="16" fillId="15" borderId="30" xfId="0" applyFont="1" applyFill="1" applyBorder="1" applyAlignment="1" applyProtection="1">
      <alignment horizontal="left" vertical="center" wrapText="1"/>
    </xf>
    <xf numFmtId="0" fontId="16" fillId="15" borderId="28" xfId="0" applyFont="1" applyFill="1" applyBorder="1" applyAlignment="1" applyProtection="1">
      <alignment horizontal="left" vertical="center" wrapText="1"/>
    </xf>
    <xf numFmtId="0" fontId="18" fillId="4" borderId="30"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0" fontId="47" fillId="4" borderId="0" xfId="0" applyFont="1" applyFill="1" applyAlignment="1" applyProtection="1">
      <alignment horizontal="left" vertical="top" wrapText="1"/>
      <protection locked="0"/>
    </xf>
    <xf numFmtId="0" fontId="16" fillId="14" borderId="6" xfId="0" applyFont="1" applyFill="1" applyBorder="1" applyAlignment="1" applyProtection="1">
      <alignment horizontal="left" vertical="center" wrapText="1"/>
    </xf>
    <xf numFmtId="0" fontId="16" fillId="14" borderId="7" xfId="0" applyFont="1" applyFill="1" applyBorder="1" applyAlignment="1" applyProtection="1">
      <alignment horizontal="left" vertical="center" wrapText="1"/>
    </xf>
    <xf numFmtId="0" fontId="16" fillId="14" borderId="8" xfId="0" applyFont="1" applyFill="1" applyBorder="1" applyAlignment="1" applyProtection="1">
      <alignment horizontal="left" vertical="center" wrapText="1"/>
    </xf>
    <xf numFmtId="0" fontId="18" fillId="4" borderId="36" xfId="0" applyFont="1" applyFill="1" applyBorder="1" applyAlignment="1" applyProtection="1">
      <alignment horizontal="left" vertical="center" wrapText="1"/>
      <protection locked="0"/>
    </xf>
    <xf numFmtId="0" fontId="18" fillId="4" borderId="37" xfId="0" applyFont="1" applyFill="1" applyBorder="1" applyAlignment="1" applyProtection="1">
      <alignment horizontal="left" vertical="center" wrapText="1"/>
      <protection locked="0"/>
    </xf>
    <xf numFmtId="0" fontId="18" fillId="4" borderId="38" xfId="0" applyFont="1" applyFill="1" applyBorder="1" applyAlignment="1" applyProtection="1">
      <alignment horizontal="left" vertical="center" wrapText="1"/>
      <protection locked="0"/>
    </xf>
    <xf numFmtId="0" fontId="16" fillId="15" borderId="30" xfId="0" applyFont="1" applyFill="1" applyBorder="1" applyAlignment="1" applyProtection="1">
      <alignment horizontal="center" vertical="center" wrapText="1"/>
    </xf>
    <xf numFmtId="0" fontId="16" fillId="15" borderId="28" xfId="0" applyFont="1" applyFill="1" applyBorder="1" applyAlignment="1" applyProtection="1">
      <alignment horizontal="center" vertical="center" wrapText="1"/>
    </xf>
    <xf numFmtId="0" fontId="16" fillId="14" borderId="30" xfId="0" applyFont="1" applyFill="1" applyBorder="1" applyAlignment="1" applyProtection="1">
      <alignment horizontal="center" vertical="center" wrapText="1"/>
    </xf>
    <xf numFmtId="0" fontId="16" fillId="14" borderId="28" xfId="0" applyFont="1" applyFill="1" applyBorder="1" applyAlignment="1" applyProtection="1">
      <alignment horizontal="center" vertical="center" wrapText="1"/>
    </xf>
    <xf numFmtId="0" fontId="16" fillId="17" borderId="36" xfId="0"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8" fillId="0" borderId="30" xfId="0" applyFont="1" applyFill="1" applyBorder="1" applyAlignment="1" applyProtection="1">
      <alignment horizontal="left" vertical="center" wrapText="1"/>
      <protection locked="0"/>
    </xf>
    <xf numFmtId="0" fontId="18" fillId="0" borderId="28" xfId="0" applyFont="1" applyFill="1" applyBorder="1" applyAlignment="1" applyProtection="1">
      <alignment horizontal="left" vertical="center" wrapText="1"/>
      <protection locked="0"/>
    </xf>
    <xf numFmtId="0" fontId="16" fillId="15" borderId="12" xfId="0" applyFont="1" applyFill="1" applyBorder="1" applyAlignment="1" applyProtection="1">
      <alignment horizontal="left" vertical="center" wrapText="1"/>
    </xf>
    <xf numFmtId="0" fontId="16" fillId="15" borderId="10"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6" fillId="15" borderId="33" xfId="0" applyFont="1" applyFill="1" applyBorder="1" applyAlignment="1" applyProtection="1">
      <alignment horizontal="center" vertical="center" wrapText="1"/>
    </xf>
    <xf numFmtId="0" fontId="16" fillId="14" borderId="33" xfId="0" applyFont="1" applyFill="1" applyBorder="1" applyAlignment="1" applyProtection="1">
      <alignment horizontal="center" vertical="center" wrapText="1"/>
    </xf>
    <xf numFmtId="0" fontId="16" fillId="17" borderId="26" xfId="0" applyFont="1" applyFill="1" applyBorder="1" applyAlignment="1">
      <alignment horizontal="center" vertical="center" wrapText="1"/>
    </xf>
    <xf numFmtId="4" fontId="19" fillId="0" borderId="30" xfId="0" applyNumberFormat="1" applyFont="1" applyFill="1" applyBorder="1" applyAlignment="1" applyProtection="1">
      <alignment horizontal="center" vertical="center" wrapText="1"/>
    </xf>
    <xf numFmtId="4" fontId="19" fillId="0" borderId="31" xfId="0" applyNumberFormat="1" applyFont="1" applyFill="1" applyBorder="1" applyAlignment="1" applyProtection="1">
      <alignment horizontal="center" vertical="center" wrapText="1"/>
    </xf>
    <xf numFmtId="4" fontId="19" fillId="0" borderId="28" xfId="0" applyNumberFormat="1"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8" fillId="4" borderId="11" xfId="0" applyFont="1" applyFill="1" applyBorder="1" applyAlignment="1" applyProtection="1">
      <alignment horizontal="left" vertical="center" wrapText="1"/>
      <protection locked="0"/>
    </xf>
    <xf numFmtId="0" fontId="18" fillId="4" borderId="9" xfId="0" applyFont="1" applyFill="1" applyBorder="1" applyAlignment="1" applyProtection="1">
      <alignment horizontal="left" vertical="center" wrapText="1"/>
      <protection locked="0"/>
    </xf>
    <xf numFmtId="0" fontId="18" fillId="4" borderId="19" xfId="0" applyFont="1" applyFill="1" applyBorder="1" applyAlignment="1" applyProtection="1">
      <alignment horizontal="left" vertical="center" wrapText="1"/>
      <protection locked="0"/>
    </xf>
    <xf numFmtId="0" fontId="16" fillId="15" borderId="36" xfId="0" applyFont="1" applyFill="1" applyBorder="1" applyAlignment="1" applyProtection="1">
      <alignment horizontal="left" vertical="center" wrapText="1"/>
    </xf>
    <xf numFmtId="0" fontId="16" fillId="15" borderId="39" xfId="0" applyFont="1" applyFill="1" applyBorder="1" applyAlignment="1" applyProtection="1">
      <alignment horizontal="left" vertical="center" wrapText="1"/>
    </xf>
    <xf numFmtId="0" fontId="44" fillId="6" borderId="6" xfId="0" applyFont="1" applyFill="1" applyBorder="1" applyAlignment="1" applyProtection="1">
      <alignment horizontal="left" vertical="center" wrapText="1"/>
    </xf>
    <xf numFmtId="0" fontId="44" fillId="6" borderId="7" xfId="0" applyFont="1" applyFill="1" applyBorder="1" applyAlignment="1" applyProtection="1">
      <alignment horizontal="left" vertical="center" wrapText="1"/>
    </xf>
    <xf numFmtId="0" fontId="44" fillId="6" borderId="8" xfId="0" applyFont="1" applyFill="1" applyBorder="1" applyAlignment="1" applyProtection="1">
      <alignment horizontal="left" vertical="center" wrapText="1"/>
    </xf>
    <xf numFmtId="0" fontId="16" fillId="17" borderId="26" xfId="0" applyFont="1" applyFill="1" applyBorder="1" applyAlignment="1" applyProtection="1">
      <alignment horizontal="center" vertical="center" wrapText="1"/>
    </xf>
    <xf numFmtId="0" fontId="16" fillId="17" borderId="39" xfId="0" applyFont="1" applyFill="1" applyBorder="1" applyAlignment="1" applyProtection="1">
      <alignment horizontal="center" vertical="center" wrapText="1"/>
    </xf>
    <xf numFmtId="0" fontId="42" fillId="16" borderId="6" xfId="0" applyFont="1" applyFill="1" applyBorder="1" applyAlignment="1" applyProtection="1">
      <alignment horizontal="left" vertical="center"/>
    </xf>
    <xf numFmtId="0" fontId="42" fillId="16" borderId="7" xfId="0" applyFont="1" applyFill="1" applyBorder="1" applyAlignment="1" applyProtection="1">
      <alignment horizontal="left" vertical="center"/>
    </xf>
    <xf numFmtId="0" fontId="42" fillId="16" borderId="8" xfId="0" applyFont="1" applyFill="1" applyBorder="1" applyAlignment="1" applyProtection="1">
      <alignment horizontal="left" vertical="center"/>
    </xf>
    <xf numFmtId="0" fontId="47" fillId="0" borderId="0" xfId="0" applyFont="1" applyFill="1" applyAlignment="1" applyProtection="1">
      <alignment horizontal="left" vertical="top" wrapText="1"/>
      <protection locked="0"/>
    </xf>
    <xf numFmtId="46" fontId="18" fillId="4" borderId="30" xfId="0" applyNumberFormat="1" applyFont="1" applyFill="1" applyBorder="1" applyAlignment="1" applyProtection="1">
      <alignment horizontal="left" vertical="center" wrapText="1"/>
      <protection locked="0"/>
    </xf>
    <xf numFmtId="46" fontId="18" fillId="4" borderId="28" xfId="0" applyNumberFormat="1" applyFont="1" applyFill="1" applyBorder="1" applyAlignment="1" applyProtection="1">
      <alignment horizontal="left" vertical="center" wrapText="1"/>
      <protection locked="0"/>
    </xf>
    <xf numFmtId="0" fontId="46" fillId="6" borderId="6" xfId="0" applyFont="1" applyFill="1" applyBorder="1" applyAlignment="1">
      <alignment horizontal="left" vertical="center" wrapText="1"/>
    </xf>
    <xf numFmtId="0" fontId="46" fillId="6" borderId="7" xfId="0" applyFont="1" applyFill="1" applyBorder="1" applyAlignment="1">
      <alignment horizontal="left" vertical="center" wrapText="1"/>
    </xf>
    <xf numFmtId="0" fontId="46" fillId="6" borderId="8" xfId="0" applyFont="1" applyFill="1" applyBorder="1" applyAlignment="1">
      <alignment horizontal="left" vertical="center" wrapText="1"/>
    </xf>
    <xf numFmtId="0" fontId="16" fillId="2" borderId="33" xfId="0" applyFont="1" applyFill="1" applyBorder="1" applyAlignment="1" applyProtection="1">
      <alignment horizontal="center" vertical="center" wrapText="1"/>
    </xf>
    <xf numFmtId="0" fontId="16" fillId="2" borderId="28" xfId="0" applyFont="1" applyFill="1" applyBorder="1" applyAlignment="1" applyProtection="1">
      <alignment horizontal="center" vertical="center" wrapText="1"/>
    </xf>
  </cellXfs>
  <cellStyles count="7">
    <cellStyle name="Comma 2" xfId="3" xr:uid="{00000000-0005-0000-0000-000032000000}"/>
    <cellStyle name="Hyperlink" xfId="6" builtinId="8"/>
    <cellStyle name="Normal" xfId="0" builtinId="0"/>
    <cellStyle name="Normal 2" xfId="2" xr:uid="{00000000-0005-0000-0000-000002000000}"/>
    <cellStyle name="Normal 3" xfId="4" xr:uid="{AE1056B5-76E3-46D7-B8DD-C79E292DAAA4}"/>
    <cellStyle name="Percent" xfId="1" builtinId="5"/>
    <cellStyle name="Percent 2" xfId="5" xr:uid="{D455DD12-419D-483D-BE0E-0A9147E2E6FF}"/>
  </cellStyles>
  <dxfs count="0"/>
  <tableStyles count="0" defaultTableStyle="TableStyleMedium2" defaultPivotStyle="PivotStyleLight16"/>
  <colors>
    <mruColors>
      <color rgb="FFA6A6A6"/>
      <color rgb="FF6E6E6E"/>
      <color rgb="FFFEF7CF"/>
      <color rgb="FF04198F"/>
      <color rgb="FFE8D4F7"/>
      <color rgb="FF8294FB"/>
      <color rgb="FFD9D9D9"/>
      <color rgb="FFD8E3F0"/>
      <color rgb="FFB8CCE4"/>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282574</xdr:colOff>
      <xdr:row>3</xdr:row>
      <xdr:rowOff>38321</xdr:rowOff>
    </xdr:to>
    <xdr:pic>
      <xdr:nvPicPr>
        <xdr:cNvPr id="2" name="Picture 1">
          <a:extLst>
            <a:ext uri="{FF2B5EF4-FFF2-40B4-BE49-F238E27FC236}">
              <a16:creationId xmlns:a16="http://schemas.microsoft.com/office/drawing/2014/main" id="{556997EE-8C01-58DC-299C-6FE34FE283D8}"/>
            </a:ext>
          </a:extLst>
        </xdr:cNvPr>
        <xdr:cNvPicPr>
          <a:picLocks noChangeAspect="1"/>
        </xdr:cNvPicPr>
      </xdr:nvPicPr>
      <xdr:blipFill>
        <a:blip xmlns:r="http://schemas.openxmlformats.org/officeDocument/2006/relationships" r:embed="rId1"/>
        <a:stretch>
          <a:fillRect/>
        </a:stretch>
      </xdr:blipFill>
      <xdr:spPr>
        <a:xfrm>
          <a:off x="0" y="0"/>
          <a:ext cx="1606549" cy="6955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dmeteorfs.gf.theglobalfund.org\UserDocuments\CBrewer\Documents\Offline%20Templates\Modifications\Modular%20Template\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ept Note"/>
      <sheetName val="Instructiones ES"/>
      <sheetName val="Instructions  FR"/>
      <sheetName val="Instructions EN"/>
      <sheetName val="инструкции RU"/>
      <sheetName val="Chg log"/>
      <sheetName val="Instructions"/>
      <sheetName val="Framework"/>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s>
    <sheetDataSet>
      <sheetData sheetId="0" refreshError="1">
        <row r="10">
          <cell r="C10" t="str">
            <v>HIV/AIDS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6.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https://www.theglobalfund.org/media/4759/core_resilientsustainablesystemsforhealth_infonote_en.pdf" TargetMode="External"/><Relationship Id="rId5" Type="http://schemas.openxmlformats.org/officeDocument/2006/relationships/hyperlink" Target="https://www.theglobalfund.org/media/4309/fundingmodel_modularframework_handbook_en.pdf"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tint="0.79998168889431442"/>
  </sheetPr>
  <dimension ref="A2:H9"/>
  <sheetViews>
    <sheetView zoomScale="60" zoomScaleNormal="60" workbookViewId="0">
      <selection activeCell="B7" sqref="B7"/>
    </sheetView>
  </sheetViews>
  <sheetFormatPr defaultColWidth="8.58203125" defaultRowHeight="14" x14ac:dyDescent="0.3"/>
  <cols>
    <col min="1" max="1" width="17.33203125" style="36" customWidth="1"/>
    <col min="2" max="2" width="24.83203125" style="36" customWidth="1"/>
    <col min="3" max="16384" width="8.58203125" style="36"/>
  </cols>
  <sheetData>
    <row r="2" spans="1:8" ht="23" x14ac:dyDescent="0.5">
      <c r="C2" s="57" t="s">
        <v>289</v>
      </c>
      <c r="H2" s="58" t="str">
        <f ca="1">Translations!$G$128</f>
        <v>Dernière version mise à jour le 29 juillet 2022</v>
      </c>
    </row>
    <row r="4" spans="1:8" ht="45" customHeight="1" x14ac:dyDescent="0.3">
      <c r="A4" s="174" t="str">
        <f ca="1">Translations!G122</f>
        <v>Veuillez lire attentivement la feuille Instructions avant de compléter le tableau d'analyse des déficits programmatiques.</v>
      </c>
      <c r="B4" s="174"/>
      <c r="C4" s="174"/>
    </row>
    <row r="5" spans="1:8" ht="48" customHeight="1" x14ac:dyDescent="0.3">
      <c r="A5" s="174" t="str">
        <f ca="1">Translations!G123</f>
        <v>Pour remplir cette feuille de présentation, sélectionnez un lieu géographique et un type de candidat dans les listes déroulantes.</v>
      </c>
      <c r="B5" s="174"/>
      <c r="C5" s="174"/>
    </row>
    <row r="7" spans="1:8" ht="14.5" x14ac:dyDescent="0.35">
      <c r="A7" s="37" t="str">
        <f ca="1">Translations!G124</f>
        <v>Candidat</v>
      </c>
      <c r="B7" s="39" t="s">
        <v>238</v>
      </c>
    </row>
    <row r="8" spans="1:8" ht="14.5" x14ac:dyDescent="0.35">
      <c r="A8" s="37" t="str">
        <f ca="1">Translations!G125</f>
        <v>Composante</v>
      </c>
      <c r="B8" s="65" t="s">
        <v>36</v>
      </c>
    </row>
    <row r="9" spans="1:8" ht="14.5" x14ac:dyDescent="0.35">
      <c r="A9" s="37" t="str">
        <f ca="1">Translations!G126</f>
        <v>Type de candidat</v>
      </c>
      <c r="B9" s="39" t="s">
        <v>36</v>
      </c>
    </row>
  </sheetData>
  <sheetProtection algorithmName="SHA-512" hashValue="itxGao7NfqUDs5qgnEYLJw0Ssac7nB5qncY2+WODiDWIsxLHcoXJm60lk2B6Ar+XUs59rNC/ka0ob7SxxwTjoA==" saltValue="oLcwD/CXs5zQZeUhNd+NQw==" spinCount="100000" sheet="1" selectLockedCells="1"/>
  <customSheetViews>
    <customSheetView guid="{CD09CE3E-58EC-4EDC-BE6A-B9CFB40E5B97}">
      <selection activeCell="A8" sqref="A8"/>
      <pageMargins left="0.7" right="0.7" top="0.75" bottom="0.75" header="0.3" footer="0.3"/>
      <pageSetup paperSize="9" orientation="portrait"/>
    </customSheetView>
    <customSheetView guid="{DCBE10EC-8F38-2F45-867C-33FA420E36B5}">
      <selection activeCell="A8" sqref="A8"/>
      <pageMargins left="0.7" right="0.7" top="0.75" bottom="0.75" header="0.3" footer="0.3"/>
      <pageSetup paperSize="9" orientation="portrait"/>
    </customSheetView>
    <customSheetView guid="{5D020AB2-0A97-4230-BF83-062EE6184162}">
      <selection activeCell="A8" sqref="A8"/>
      <pageMargins left="0.7" right="0.7" top="0.75" bottom="0.75" header="0.3" footer="0.3"/>
      <pageSetup paperSize="9" orientation="portrait"/>
    </customSheetView>
    <customSheetView guid="{8A762DD9-6125-4177-AA9B-79E8D68448DE}">
      <selection activeCell="A8" sqref="A8"/>
      <pageMargins left="0.7" right="0.7" top="0.75" bottom="0.75" header="0.3" footer="0.3"/>
      <pageSetup paperSize="9" orientation="portrait"/>
    </customSheetView>
  </customSheetViews>
  <mergeCells count="2">
    <mergeCell ref="A4:C4"/>
    <mergeCell ref="A5:C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'RSSH drop-down'!$S$3:$S$7</xm:f>
          </x14:formula1>
          <xm:sqref>B9</xm:sqref>
        </x14:dataValidation>
        <x14:dataValidation type="list" allowBlank="1" showInputMessage="1" showErrorMessage="1" xr:uid="{00000000-0002-0000-0100-000000000000}">
          <x14:formula1>
            <xm:f>'RSSH drop-down'!$L$3:$L$210</xm:f>
          </x14:formula1>
          <xm:sqref>B7</xm:sqref>
        </x14:dataValidation>
        <x14:dataValidation type="list" allowBlank="1" showInputMessage="1" showErrorMessage="1" xr:uid="{C26D7265-0528-4D64-AA90-1750668A6877}">
          <x14:formula1>
            <xm:f>'RSSH drop-down'!$Z$3:$Z$7</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92"/>
  <sheetViews>
    <sheetView view="pageBreakPreview" topLeftCell="A10" zoomScale="110" zoomScaleNormal="100" zoomScaleSheetLayoutView="110" workbookViewId="0">
      <selection activeCell="B6" sqref="B6:D6"/>
    </sheetView>
  </sheetViews>
  <sheetFormatPr defaultColWidth="9" defaultRowHeight="14" x14ac:dyDescent="0.3"/>
  <cols>
    <col min="1" max="1" width="11.25" style="15" customWidth="1"/>
    <col min="2" max="5" width="9.58203125" style="15" customWidth="1"/>
    <col min="6" max="6" width="16.08203125" style="15" customWidth="1"/>
    <col min="7" max="7" width="75" style="15" customWidth="1"/>
    <col min="8" max="8" width="21.33203125" style="15" customWidth="1"/>
    <col min="9" max="16384" width="9" style="15"/>
  </cols>
  <sheetData>
    <row r="1" spans="1:23" ht="24.65" customHeight="1" x14ac:dyDescent="0.3">
      <c r="A1" s="187" t="s">
        <v>14</v>
      </c>
      <c r="B1" s="188"/>
      <c r="C1" s="188"/>
      <c r="D1" s="188"/>
      <c r="E1" s="188"/>
      <c r="F1" s="188"/>
      <c r="G1" s="207" t="str">
        <f ca="1">Translations!$G$128</f>
        <v>Dernière version mise à jour le 29 juillet 2022</v>
      </c>
      <c r="H1" s="11"/>
      <c r="I1" s="12"/>
      <c r="J1" s="13"/>
      <c r="K1" s="13"/>
      <c r="L1" s="13"/>
      <c r="M1" s="13"/>
      <c r="N1" s="13"/>
      <c r="O1" s="13"/>
      <c r="P1" s="14"/>
      <c r="Q1" s="14"/>
      <c r="R1" s="14"/>
      <c r="S1" s="14"/>
      <c r="T1" s="14"/>
      <c r="U1" s="14"/>
      <c r="V1" s="14"/>
      <c r="W1" s="14"/>
    </row>
    <row r="2" spans="1:23" ht="24.65" customHeight="1" x14ac:dyDescent="0.3">
      <c r="A2" s="189" t="s">
        <v>281</v>
      </c>
      <c r="B2" s="190"/>
      <c r="C2" s="190"/>
      <c r="D2" s="190"/>
      <c r="E2" s="190"/>
      <c r="F2" s="190"/>
      <c r="G2" s="208"/>
      <c r="H2" s="11"/>
      <c r="I2" s="12"/>
      <c r="J2" s="13"/>
      <c r="K2" s="13"/>
      <c r="L2" s="13"/>
      <c r="M2" s="13"/>
      <c r="N2" s="13"/>
      <c r="O2" s="13"/>
      <c r="P2" s="14"/>
      <c r="Q2" s="14"/>
      <c r="R2" s="14"/>
      <c r="S2" s="14"/>
      <c r="T2" s="14"/>
      <c r="U2" s="14"/>
      <c r="V2" s="14"/>
      <c r="W2" s="14"/>
    </row>
    <row r="3" spans="1:23" ht="24.65" customHeight="1" thickBot="1" x14ac:dyDescent="0.35">
      <c r="A3" s="189" t="s">
        <v>282</v>
      </c>
      <c r="B3" s="190"/>
      <c r="C3" s="190"/>
      <c r="D3" s="190"/>
      <c r="E3" s="190"/>
      <c r="F3" s="190"/>
      <c r="G3" s="208"/>
      <c r="H3" s="11"/>
      <c r="I3" s="12"/>
      <c r="J3" s="13"/>
      <c r="K3" s="13"/>
      <c r="L3" s="13"/>
      <c r="M3" s="13"/>
      <c r="N3" s="13"/>
      <c r="O3" s="13"/>
      <c r="P3" s="14"/>
      <c r="Q3" s="14"/>
      <c r="R3" s="14"/>
      <c r="S3" s="14"/>
      <c r="T3" s="14"/>
      <c r="U3" s="14"/>
      <c r="V3" s="14"/>
      <c r="W3" s="14"/>
    </row>
    <row r="4" spans="1:23" ht="12.75" hidden="1" customHeight="1" x14ac:dyDescent="0.3">
      <c r="A4" s="16"/>
      <c r="B4" s="16"/>
      <c r="C4" s="16"/>
      <c r="D4" s="16"/>
      <c r="E4" s="16"/>
      <c r="F4" s="16"/>
      <c r="G4" s="19"/>
      <c r="H4" s="11"/>
      <c r="I4" s="12"/>
      <c r="J4" s="13"/>
      <c r="K4" s="13"/>
      <c r="L4" s="13"/>
      <c r="M4" s="13"/>
      <c r="N4" s="13"/>
      <c r="O4" s="13"/>
      <c r="P4" s="14"/>
      <c r="Q4" s="14"/>
      <c r="R4" s="14"/>
      <c r="S4" s="14"/>
      <c r="T4" s="14"/>
      <c r="U4" s="14"/>
      <c r="V4" s="14"/>
      <c r="W4" s="14"/>
    </row>
    <row r="5" spans="1:23" ht="12.75" hidden="1" customHeight="1" thickBot="1" x14ac:dyDescent="0.35">
      <c r="A5" s="16"/>
      <c r="B5" s="16"/>
      <c r="C5" s="16"/>
      <c r="D5" s="16"/>
      <c r="E5" s="16"/>
      <c r="F5" s="16"/>
      <c r="G5" s="19"/>
      <c r="H5" s="11"/>
      <c r="I5" s="12"/>
      <c r="J5" s="13"/>
      <c r="K5" s="13"/>
      <c r="L5" s="13"/>
      <c r="M5" s="13"/>
      <c r="N5" s="13"/>
      <c r="O5" s="13"/>
      <c r="P5" s="14"/>
      <c r="Q5" s="14"/>
      <c r="R5" s="14"/>
      <c r="S5" s="14"/>
      <c r="T5" s="14"/>
      <c r="U5" s="14"/>
      <c r="V5" s="14"/>
      <c r="W5" s="14"/>
    </row>
    <row r="6" spans="1:23" ht="30" customHeight="1" thickBot="1" x14ac:dyDescent="0.35">
      <c r="A6" s="166" t="s">
        <v>12</v>
      </c>
      <c r="B6" s="193" t="s">
        <v>18</v>
      </c>
      <c r="C6" s="194"/>
      <c r="D6" s="195"/>
      <c r="E6" s="164"/>
      <c r="F6" s="164"/>
      <c r="G6" s="165"/>
      <c r="H6" s="11"/>
      <c r="I6" s="12"/>
      <c r="J6" s="13"/>
      <c r="K6" s="13"/>
      <c r="L6" s="13"/>
      <c r="M6" s="13"/>
      <c r="N6" s="13"/>
      <c r="O6" s="13"/>
      <c r="P6" s="14"/>
      <c r="Q6" s="14"/>
      <c r="R6" s="14"/>
      <c r="S6" s="14"/>
      <c r="T6" s="14"/>
      <c r="U6" s="14"/>
      <c r="V6" s="14"/>
      <c r="W6" s="14"/>
    </row>
    <row r="7" spans="1:23" ht="11.25" hidden="1" customHeight="1" x14ac:dyDescent="0.3">
      <c r="A7" s="16"/>
      <c r="B7" s="16"/>
      <c r="C7" s="16"/>
      <c r="D7" s="16"/>
      <c r="E7" s="16"/>
      <c r="F7" s="16"/>
      <c r="G7" s="19"/>
      <c r="H7" s="11"/>
      <c r="I7" s="12"/>
      <c r="J7" s="13"/>
      <c r="K7" s="13"/>
      <c r="L7" s="13"/>
      <c r="M7" s="13"/>
      <c r="N7" s="13"/>
      <c r="O7" s="13"/>
      <c r="P7" s="14"/>
      <c r="Q7" s="14"/>
      <c r="R7" s="14"/>
      <c r="S7" s="14"/>
      <c r="T7" s="14"/>
      <c r="U7" s="14"/>
      <c r="V7" s="14"/>
      <c r="W7" s="14"/>
    </row>
    <row r="8" spans="1:23" ht="30" customHeight="1" thickBot="1" x14ac:dyDescent="0.35">
      <c r="A8" s="196" t="str">
        <f ca="1">Translations!G3</f>
        <v xml:space="preserve">Instructions – Tableaux des lacunes programmatiques prioritaires pour le SSRP </v>
      </c>
      <c r="B8" s="196"/>
      <c r="C8" s="196"/>
      <c r="D8" s="196"/>
      <c r="E8" s="196"/>
      <c r="F8" s="196"/>
      <c r="G8" s="197"/>
      <c r="H8" s="17"/>
    </row>
    <row r="9" spans="1:23" ht="30" customHeight="1" thickBot="1" x14ac:dyDescent="0.35">
      <c r="A9" s="209" t="str">
        <f ca="1">Translations!G4</f>
        <v xml:space="preserve">Instructions pour compléter le tableau des lacunes programmatiques concernant les ASC en SSRP : </v>
      </c>
      <c r="B9" s="210"/>
      <c r="C9" s="210"/>
      <c r="D9" s="210"/>
      <c r="E9" s="210"/>
      <c r="F9" s="210"/>
      <c r="G9" s="211"/>
      <c r="H9" s="17"/>
    </row>
    <row r="10" spans="1:23" ht="177" customHeight="1" x14ac:dyDescent="0.3">
      <c r="A10" s="191" t="str">
        <f ca="1">Translations!G5</f>
        <v>Le remplissage des tableaux des lacunes programmatiques des ASC est obligatoire pour toutes les demandes de financement demandant des fonds pour les ASC (tous types, y compris les pairs des populations clés et vulnérables) ou les superviseurs des ASC. Ceci s'applique à toutes les demandes de financement (demandes de financement pour les composantes maladies et demandes de financement RSSH). Veuillez remplir les tableaux des lacunes programmatiques pour la rémunération, la formation, la supervision, l'équipement, la référence et la contre- référence ainsi que pour les coûts liés au SIS et au S&amp;E. Si un financement pour plus d'un type d'ASC est demandé, veuillez indiquer les types d'ASC à la ligne 6 de l'onglet « ASC » et fournir les données demandées combinées pour tous les ASC concernés (il n'est pas nécessaire de remplir des onglets séparés pour chaque type d'ASC).
Pour obtenir des indications au moment de compléter le tableau des lacunes programmatiques, reportez-vous au Manuel du cadre modulaire et à la note d'information du Fonds mondial sur le SSRP, où les documents d'orientation technique appropriés sont référencés.
Si votre pays est éligible pour les produits iCCM non liés au paludisme (indiqués dans votre lettre d'allocation), veuillez remplir l'onglet "produits iCCM non liés au paludisme".</v>
      </c>
      <c r="B10" s="188"/>
      <c r="C10" s="188"/>
      <c r="D10" s="188"/>
      <c r="E10" s="188"/>
      <c r="F10" s="188"/>
      <c r="G10" s="192"/>
    </row>
    <row r="11" spans="1:23" ht="45" customHeight="1" thickBot="1" x14ac:dyDescent="0.35">
      <c r="A11" s="198" t="str">
        <f ca="1">Translations!G6</f>
        <v xml:space="preserve">Des informations doivent être saisies dans les cellules vides avec fond blanc. Les cellules avec fond violet et gris se rempliront alors automatiquement. Voir les instructions ci-dessous relatives à chaque tableau. 
</v>
      </c>
      <c r="B11" s="199"/>
      <c r="C11" s="199"/>
      <c r="D11" s="199"/>
      <c r="E11" s="199"/>
      <c r="F11" s="199"/>
      <c r="G11" s="200"/>
    </row>
    <row r="12" spans="1:23" ht="30" customHeight="1" thickBot="1" x14ac:dyDescent="0.35">
      <c r="A12" s="175" t="str">
        <f ca="1">Translations!$G$84</f>
        <v>Référence : le Manuel du cadre modulaire - https://www.theglobalfund.org/media/4309/fundingmodel_modularframework_handbook_en.pdf</v>
      </c>
      <c r="B12" s="176"/>
      <c r="C12" s="176"/>
      <c r="D12" s="176"/>
      <c r="E12" s="176"/>
      <c r="F12" s="176"/>
      <c r="G12" s="177"/>
    </row>
    <row r="13" spans="1:23" ht="30" customHeight="1" thickBot="1" x14ac:dyDescent="0.35">
      <c r="A13" s="175" t="str">
        <f ca="1">Translations!$G$85</f>
        <v>La note d'information du Fonds mondial sur le SSRP- https://www.theglobalfund.org/media/4759/core_resilientsustainablesystemsforhealth_infonote_en.pdf</v>
      </c>
      <c r="B13" s="176"/>
      <c r="C13" s="176"/>
      <c r="D13" s="176"/>
      <c r="E13" s="176"/>
      <c r="F13" s="176"/>
      <c r="G13" s="177"/>
    </row>
    <row r="14" spans="1:23" ht="30" customHeight="1" x14ac:dyDescent="0.3">
      <c r="A14" s="204" t="str">
        <f ca="1">Translations!A3</f>
        <v xml:space="preserve">SSRP – Onglet  «Tableaux des lacunes programmatiques CHW»  </v>
      </c>
      <c r="B14" s="205"/>
      <c r="C14" s="205"/>
      <c r="D14" s="205"/>
      <c r="E14" s="205"/>
      <c r="F14" s="205"/>
      <c r="G14" s="206"/>
    </row>
    <row r="15" spans="1:23" ht="30" customHeight="1" x14ac:dyDescent="0.3">
      <c r="A15" s="201" t="str">
        <f>Translations!H7</f>
        <v>CHW Programmatic Gap Table 1 - Coverage of remuneration costs</v>
      </c>
      <c r="B15" s="202"/>
      <c r="C15" s="202"/>
      <c r="D15" s="202"/>
      <c r="E15" s="202"/>
      <c r="F15" s="202"/>
      <c r="G15" s="203"/>
      <c r="H15" s="17"/>
    </row>
    <row r="16" spans="1:23" ht="30" customHeight="1" x14ac:dyDescent="0.3">
      <c r="A16" s="181" t="str">
        <f ca="1">Translations!G8</f>
        <v>Indicateur:
Pourcentage d'ASC qui ont été rémunérés.</v>
      </c>
      <c r="B16" s="182"/>
      <c r="C16" s="182"/>
      <c r="D16" s="182"/>
      <c r="E16" s="182"/>
      <c r="F16" s="182"/>
      <c r="G16" s="183"/>
    </row>
    <row r="17" spans="1:7" ht="45.65" customHeight="1" x14ac:dyDescent="0.3">
      <c r="A17" s="181" t="str">
        <f ca="1">Translations!$G9</f>
        <v>Estimation actuelle des besoins du pays:
1) "A" fait référence au nombre total estimé d'ASC nécessaires par an (peut être supérieur à l'objectif du PSN).
2) "B" fait référence aux cibles nationales pour le nombre d'ASC nécessaires selon le PSN ou selon un autre nombre convenu.</v>
      </c>
      <c r="B17" s="182"/>
      <c r="C17" s="182"/>
      <c r="D17" s="182"/>
      <c r="E17" s="182"/>
      <c r="F17" s="182"/>
      <c r="G17" s="183"/>
    </row>
    <row r="18" spans="1:7" ht="73" customHeight="1" x14ac:dyDescent="0.3">
      <c r="A18" s="181" t="str">
        <f ca="1">Translations!$G10</f>
        <v>Cible du pays déjà couverte:
1) "C1" fait référence au nombre d'ASC qui recevront une formation et certification pré-service basée sur les compétences par des ressources nationales.
2) "C2" fait référence au nombre d'ASC qui recevront une formation et certification pré-service basée sur les compétences par des ressources externes non liées au Fonds mondial.
3) « C » fait référence au nombre d'ASC qui recevront une formation et certification pré-service basée sur les compétences par des ressources nationales + des ressources externes non liées au Fonds mondial.</v>
      </c>
      <c r="B18" s="182"/>
      <c r="C18" s="182"/>
      <c r="D18" s="182"/>
      <c r="E18" s="182"/>
      <c r="F18" s="182"/>
      <c r="G18" s="183"/>
    </row>
    <row r="19" spans="1:7" ht="39" customHeight="1" x14ac:dyDescent="0.3">
      <c r="A19" s="181" t="str">
        <f ca="1">Translations!$G11</f>
        <v>Lacune programmatique:
Fait référence à l'écart annuel prévu pour atteindre la cible nationale.</v>
      </c>
      <c r="B19" s="182"/>
      <c r="C19" s="182"/>
      <c r="D19" s="182"/>
      <c r="E19" s="182"/>
      <c r="F19" s="182"/>
      <c r="G19" s="183"/>
    </row>
    <row r="20" spans="1:7" ht="60.65" customHeight="1" x14ac:dyDescent="0.3">
      <c r="A20" s="181" t="str">
        <f ca="1">Translations!$G12</f>
        <v xml:space="preserve">Cible nationale devant être couverte par la somme allouée
1) "E" fait référence au nombre d'ASC qui recevront une formation et certification pré-service basée sur les compétences grâce aux fonds de l’allocation. 
2) "F" fait référence au nombre d'ASC qui recevront une formation et certification pré-service basée sur les compétences au travers de toutes les sources de financement. 
3) "G" fait référence à l'écart restant par rapport à la cible nationale.
</v>
      </c>
      <c r="B20" s="182"/>
      <c r="C20" s="182"/>
      <c r="D20" s="182"/>
      <c r="E20" s="182"/>
      <c r="F20" s="182"/>
      <c r="G20" s="183"/>
    </row>
    <row r="21" spans="1:7" ht="30.65" customHeight="1" x14ac:dyDescent="0.3">
      <c r="A21" s="181" t="str">
        <f ca="1">Translations!$G13</f>
        <v>Commentaires/hypothèses:
Pour C2, précisez le nombre d’ASC à soutenir par une source de financement externe non liée au FM.</v>
      </c>
      <c r="B21" s="182"/>
      <c r="C21" s="182"/>
      <c r="D21" s="182"/>
      <c r="E21" s="182"/>
      <c r="F21" s="182"/>
      <c r="G21" s="183"/>
    </row>
    <row r="22" spans="1:7" ht="30" customHeight="1" x14ac:dyDescent="0.3">
      <c r="A22" s="201" t="str">
        <f ca="1">Translations!$G14</f>
        <v xml:space="preserve">Tableau des lacunes programmatiques CHW 2 -  Couverture des coûts de formation pré-service et de certification basée sur les compétences
</v>
      </c>
      <c r="B22" s="202"/>
      <c r="C22" s="202"/>
      <c r="D22" s="202"/>
      <c r="E22" s="202"/>
      <c r="F22" s="202"/>
      <c r="G22" s="203"/>
    </row>
    <row r="23" spans="1:7" ht="34" customHeight="1" x14ac:dyDescent="0.3">
      <c r="A23" s="181" t="str">
        <f ca="1">Translations!G15</f>
        <v>Indicateur:
Pourcentage d'ASC qui ont reçu une formation pré-service et une certification basée sur les compétences</v>
      </c>
      <c r="B23" s="182"/>
      <c r="C23" s="182"/>
      <c r="D23" s="182"/>
      <c r="E23" s="182"/>
      <c r="F23" s="182"/>
      <c r="G23" s="183"/>
    </row>
    <row r="24" spans="1:7" ht="61.5" customHeight="1" x14ac:dyDescent="0.3">
      <c r="A24" s="181" t="str">
        <f ca="1">Translations!G16</f>
        <v>Besoin actuel estimé du pays:
1) "A" fait référence au nombre total estimé d'ASC nécessaires par an (peut être plus élevé que l'objectif du PSN).
2) "B" fait référence aux cibles nationales pour le nombre d'ASC nécessaires selon le PSN ou selon un autre nombre convenu.</v>
      </c>
      <c r="B24" s="182"/>
      <c r="C24" s="182"/>
      <c r="D24" s="182"/>
      <c r="E24" s="182"/>
      <c r="F24" s="182"/>
      <c r="G24" s="183"/>
    </row>
    <row r="25" spans="1:7" ht="107.15" customHeight="1" x14ac:dyDescent="0.3">
      <c r="A25" s="181" t="str">
        <f ca="1">Translations!G17</f>
        <v>Cible nationale déjà couverte:
1) "C1" fait référence au nombre d'ASC qui recevront une formation pré-service et de certification basée sur les compétences grâce aux ressources nationales.
2) "C2" fait référence au nombre d'ASC qui recevront une formation pré-service et de certification basée sur les compétences grâce à des ressources externes non liées au Fonds mondial. 
3) "C" fait référence au nombre d'ASC qui recevront une formation pré-service et de certification basée sur les compétences par le biais de ressources nationales + ressources externes non liées au Fonds mondial.</v>
      </c>
      <c r="B25" s="182"/>
      <c r="C25" s="182"/>
      <c r="D25" s="182"/>
      <c r="E25" s="182"/>
      <c r="F25" s="182"/>
      <c r="G25" s="183"/>
    </row>
    <row r="26" spans="1:7" ht="53.5" customHeight="1" x14ac:dyDescent="0.3">
      <c r="A26" s="181" t="str">
        <f ca="1">Translations!G18</f>
        <v>Lacune programmatique:
Fait référence à l'écart annuel attendu pour atteindre la cible nationale.</v>
      </c>
      <c r="B26" s="182"/>
      <c r="C26" s="182"/>
      <c r="D26" s="182"/>
      <c r="E26" s="182"/>
      <c r="F26" s="182"/>
      <c r="G26" s="183"/>
    </row>
    <row r="27" spans="1:7" ht="79.5" customHeight="1" x14ac:dyDescent="0.3">
      <c r="A27" s="181" t="str">
        <f ca="1">Translations!G19</f>
        <v>Cible nationale devant être couverte par la somme allouée
1) "E" fait référence au nombre d'ASC qui recevront une formation et certification pré-service basée sur les compétences grâce aux fonds de l’allocation. 
2) "F" fait référence au nombre d'ASC qui recevront une formation et certification pré-service basée sur les compétences au travers de toutes les sources de financement. 
3) "G" fait référence à l'écart restant par rapport à la cible nationale.</v>
      </c>
      <c r="B27" s="182"/>
      <c r="C27" s="182"/>
      <c r="D27" s="182"/>
      <c r="E27" s="182"/>
      <c r="F27" s="182"/>
      <c r="G27" s="183"/>
    </row>
    <row r="28" spans="1:7" ht="75.75" customHeight="1" x14ac:dyDescent="0.3">
      <c r="A28" s="181" t="str">
        <f ca="1">Translations!G20</f>
        <v>Commentaires/hypothèses:
1) Pour C2, précisez le nombre d’ASC à soutenir par une source de financement externe non liée au FM.</v>
      </c>
      <c r="B28" s="182"/>
      <c r="C28" s="182"/>
      <c r="D28" s="182"/>
      <c r="E28" s="182"/>
      <c r="F28" s="182"/>
      <c r="G28" s="183"/>
    </row>
    <row r="29" spans="1:7" ht="30" customHeight="1" x14ac:dyDescent="0.3">
      <c r="A29" s="201" t="str">
        <f ca="1">Translations!G21</f>
        <v xml:space="preserve">Tableau des lacunes programmatiques CHW 3  -  Couverture des coûts de formation continue basée sur les compétences
</v>
      </c>
      <c r="B29" s="202"/>
      <c r="C29" s="202"/>
      <c r="D29" s="202"/>
      <c r="E29" s="202"/>
      <c r="F29" s="202"/>
      <c r="G29" s="203"/>
    </row>
    <row r="30" spans="1:7" ht="41.25" customHeight="1" x14ac:dyDescent="0.3">
      <c r="A30" s="181" t="str">
        <f ca="1">Translations!G22</f>
        <v>Indicateur:
Pourcentage d'ASC qui ont reçu une formation continue basée sur les compétences.</v>
      </c>
      <c r="B30" s="182"/>
      <c r="C30" s="182"/>
      <c r="D30" s="182"/>
      <c r="E30" s="182"/>
      <c r="F30" s="182"/>
      <c r="G30" s="183"/>
    </row>
    <row r="31" spans="1:7" ht="88.5" customHeight="1" x14ac:dyDescent="0.3">
      <c r="A31" s="181" t="str">
        <f ca="1">Translations!G23</f>
        <v>Besoin actuel estimé du pays:
1) "A" fait référence au nombre total estimé d'ASC nécessaires par an (peut être plus élevé que l'objectif du PSN).
2) "B" fait référence aux cibles nationales pour le nombre d'ASC nécessaires selon le PSN ou selon un autre nombre convenu.</v>
      </c>
      <c r="B31" s="182"/>
      <c r="C31" s="182"/>
      <c r="D31" s="182"/>
      <c r="E31" s="182"/>
      <c r="F31" s="182"/>
      <c r="G31" s="183"/>
    </row>
    <row r="32" spans="1:7" ht="77.150000000000006" customHeight="1" x14ac:dyDescent="0.3">
      <c r="A32" s="181" t="str">
        <f ca="1">Translations!G24</f>
        <v>Cible nationale déjà couverte:
1) "C1" fait référence au nombre d'ASC qui recevront une formation continue basée sur les compétences grâce aux ressources nationales.
2) "C2" fait référence au nombre d'ASC qui recevront une formation continue basée sur les compétences grâce à des ressources externes non liées au Fonds mondial. 
3) "C" fait référence au nombre d'ASC qui recevront une par le biais de ressources nationales + ressources externes non liées au Fonds mondial.</v>
      </c>
      <c r="B32" s="182"/>
      <c r="C32" s="182"/>
      <c r="D32" s="182"/>
      <c r="E32" s="182"/>
      <c r="F32" s="182"/>
      <c r="G32" s="183"/>
    </row>
    <row r="33" spans="1:8" ht="42.75" customHeight="1" x14ac:dyDescent="0.3">
      <c r="A33" s="181" t="str">
        <f ca="1">Translations!G25</f>
        <v>Lacune programmatique:
Fait référence à l'écart annuel prévu pour atteindre la cible nationale.</v>
      </c>
      <c r="B33" s="182"/>
      <c r="C33" s="182"/>
      <c r="D33" s="182"/>
      <c r="E33" s="182"/>
      <c r="F33" s="182"/>
      <c r="G33" s="183"/>
    </row>
    <row r="34" spans="1:8" ht="75" customHeight="1" x14ac:dyDescent="0.3">
      <c r="A34" s="181" t="str">
        <f ca="1">Translations!G26</f>
        <v>Cible nationale devant être couverte par la somme allouée:
1) "E" fait référence au nombre d'ASC qui recevront une formation continue basée sur les compétences grâce aux fonds de l’allocation. 
2) "F" fait référence au nombre d'ASC qui recevront une formation continue basée sur les compétences au travers de toutes les sources de financement. 
3) "G" fait référence à l'écart restant par rapport à la cible nationale.</v>
      </c>
      <c r="B34" s="182"/>
      <c r="C34" s="182"/>
      <c r="D34" s="182"/>
      <c r="E34" s="182"/>
      <c r="F34" s="182"/>
      <c r="G34" s="183"/>
    </row>
    <row r="35" spans="1:8" ht="45.65" customHeight="1" x14ac:dyDescent="0.3">
      <c r="A35" s="181" t="str">
        <f ca="1">Translations!$G27</f>
        <v>Commentaires/hypothèses:
1) Pour C2, précisez le nombre d’ASC à soutenir par une source de financement externe non liée au FM.</v>
      </c>
      <c r="B35" s="182"/>
      <c r="C35" s="182"/>
      <c r="D35" s="182"/>
      <c r="E35" s="182"/>
      <c r="F35" s="182"/>
      <c r="G35" s="183"/>
    </row>
    <row r="36" spans="1:8" ht="30" customHeight="1" x14ac:dyDescent="0.3">
      <c r="A36" s="184" t="str">
        <f ca="1">Translations!$G28</f>
        <v xml:space="preserve">Tableau des lacunes programmatiques CHW 4 - Couverture des coûts des supervisions formatives intégrées </v>
      </c>
      <c r="B36" s="185"/>
      <c r="C36" s="185"/>
      <c r="D36" s="185"/>
      <c r="E36" s="185"/>
      <c r="F36" s="185"/>
      <c r="G36" s="186"/>
    </row>
    <row r="37" spans="1:8" ht="53.5" customHeight="1" x14ac:dyDescent="0.3">
      <c r="A37" s="181" t="str">
        <f ca="1">Translations!G29</f>
        <v>Indicateur:
Pourcentage d’ASCs qui ont bénéficié d’une supervision formative intégrée.</v>
      </c>
      <c r="B37" s="182"/>
      <c r="C37" s="182"/>
      <c r="D37" s="182"/>
      <c r="E37" s="182"/>
      <c r="F37" s="182"/>
      <c r="G37" s="183"/>
    </row>
    <row r="38" spans="1:8" ht="42.75" customHeight="1" x14ac:dyDescent="0.3">
      <c r="A38" s="181" t="str">
        <f ca="1">Translations!G30</f>
        <v>Besoin actuel estimé du pays:
1) "A" fait référence au nombre total estimé d'ASC nécessaires par an (peut être plus élevé que l'objectif du PSN).
2) "B" fait référence aux cibles nationales pour le nombre d'ASC nécessaires selon le PSN ou selon un autre nombre convenu.</v>
      </c>
      <c r="B38" s="182"/>
      <c r="C38" s="182"/>
      <c r="D38" s="182"/>
      <c r="E38" s="182"/>
      <c r="F38" s="182"/>
      <c r="G38" s="183"/>
    </row>
    <row r="39" spans="1:8" ht="69.75" customHeight="1" x14ac:dyDescent="0.3">
      <c r="A39" s="181" t="str">
        <f ca="1">Translations!G31</f>
        <v>Cible nationale déjà couverte:
1) "C1" fait référence au nombre d'ASC qui recevront une supervision formative intégrée grâce aux ressources nationales.
2) "C2" fait référence au nombre d'ASC qui recevront grâce à des ressources externes non liées au Fonds mondial. 
3) "C" fait référence au nombre d'ASC qui recevront par le biais de ressources nationales + ressources externes non liées au Fonds mondial.</v>
      </c>
      <c r="B39" s="182"/>
      <c r="C39" s="182"/>
      <c r="D39" s="182"/>
      <c r="E39" s="182"/>
      <c r="F39" s="182"/>
      <c r="G39" s="183"/>
    </row>
    <row r="40" spans="1:8" ht="40.5" customHeight="1" x14ac:dyDescent="0.3">
      <c r="A40" s="181" t="str">
        <f ca="1">Translations!G32</f>
        <v>Lacune programmatique:
Fait référence à l'écart annuel prévu pour atteindre la cible nationale.</v>
      </c>
      <c r="B40" s="182"/>
      <c r="C40" s="182"/>
      <c r="D40" s="182"/>
      <c r="E40" s="182"/>
      <c r="F40" s="182"/>
      <c r="G40" s="183"/>
    </row>
    <row r="41" spans="1:8" ht="74.150000000000006" customHeight="1" x14ac:dyDescent="0.3">
      <c r="A41" s="181" t="str">
        <f ca="1">Translations!G33</f>
        <v>Cible nationale devant être couverte par la somme allouée:
1) "E" fait référence au nombre d'ASC qui recevront une supervision formative intégrée grâce aux fonds de l’allocation.
2) "F" fait référence au nombre d'ASC qui recevront une supervision formative intégrée au travers de toutes les sources de financement. 
3) "G" fait référence à l'écart restant par rapport à la cible nationale.</v>
      </c>
      <c r="B41" s="182"/>
      <c r="C41" s="182"/>
      <c r="D41" s="182"/>
      <c r="E41" s="182"/>
      <c r="F41" s="182"/>
      <c r="G41" s="183"/>
      <c r="H41" s="17"/>
    </row>
    <row r="42" spans="1:8" ht="97" customHeight="1" x14ac:dyDescent="0.3">
      <c r="A42" s="181" t="str">
        <f ca="1">Translations!G34</f>
        <v>Commentaires/hypothèses:
1) Les coûts de supervision formative intégrée comprennent tous les coûts nécessaires pour assurer une supervision formative intégrée de qualité des ASC, y compris, mais sans s'y limiter: les coûts de recrutement, de rémunération, de formation, d'équipement et de supervision des superviseurs des ASC, ainsi que les coûts de mise en œuvre (par exemple, les frais de déplacement, les indemnités journalières) pour la supervision des ASC. 
2) Pour C2, précisez le nombre d'ASC à soutenir par source de financement externe non liée au Fonds mondial.</v>
      </c>
      <c r="B42" s="182"/>
      <c r="C42" s="182"/>
      <c r="D42" s="182"/>
      <c r="E42" s="182"/>
      <c r="F42" s="182"/>
      <c r="G42" s="183"/>
      <c r="H42" s="18"/>
    </row>
    <row r="43" spans="1:8" ht="30" customHeight="1" x14ac:dyDescent="0.3">
      <c r="A43" s="184" t="str">
        <f ca="1">Translations!G35</f>
        <v xml:space="preserve">Tableau des lacunes programmatiques CHW 5 – Couverture des coûts d’équipements </v>
      </c>
      <c r="B43" s="185"/>
      <c r="C43" s="185"/>
      <c r="D43" s="185"/>
      <c r="E43" s="185"/>
      <c r="F43" s="185"/>
      <c r="G43" s="186"/>
      <c r="H43" s="18"/>
    </row>
    <row r="44" spans="1:8" ht="51.75" customHeight="1" x14ac:dyDescent="0.3">
      <c r="A44" s="181" t="str">
        <f ca="1">Translations!G36</f>
        <v>Indicateur:
Pourcentage des ASC qui ont reçu un équipement.</v>
      </c>
      <c r="B44" s="182"/>
      <c r="C44" s="182"/>
      <c r="D44" s="182"/>
      <c r="E44" s="182"/>
      <c r="F44" s="182"/>
      <c r="G44" s="183"/>
    </row>
    <row r="45" spans="1:8" ht="53.5" customHeight="1" x14ac:dyDescent="0.3">
      <c r="A45" s="181" t="str">
        <f ca="1">Translations!G37</f>
        <v>Besoin actuel estimé du pays:
1) "A" fait référence au nombre total estimé d'ASC nécessaires par an (peut être plus élevé que l'objectif du PSN).
2) "B" fait référence aux cibles nationales pour le nombre d'ASC nécessaires selon le PSN ou selon un autre nombre convenu.</v>
      </c>
      <c r="B45" s="182"/>
      <c r="C45" s="182"/>
      <c r="D45" s="182"/>
      <c r="E45" s="182"/>
      <c r="F45" s="182"/>
      <c r="G45" s="183"/>
    </row>
    <row r="46" spans="1:8" ht="62.5" customHeight="1" x14ac:dyDescent="0.3">
      <c r="A46" s="181" t="str">
        <f ca="1">Translations!G38</f>
        <v>Cible nationale déjà couverte:
1) "C1" fait référence au nombre d'ASC qui doivent être équipés grâce aux ressources nationales.
2) "C2" fait référence au nombre d'ASC qui doivent être équipés grâce à des ressources externes non liées au Fonds mondial. 
3) "C" fait référence au nombre d'ASC qui qui doivent être équipés par le biais de ressources nationales + ressources externes non liées au Fonds mondial.</v>
      </c>
      <c r="B46" s="182"/>
      <c r="C46" s="182"/>
      <c r="D46" s="182"/>
      <c r="E46" s="182"/>
      <c r="F46" s="182"/>
      <c r="G46" s="183"/>
      <c r="H46" s="17"/>
    </row>
    <row r="47" spans="1:8" ht="41.15" customHeight="1" x14ac:dyDescent="0.3">
      <c r="A47" s="181" t="str">
        <f ca="1">Translations!G39</f>
        <v>Lacune programmatique:
Fait référence à l'écart annuel prévu pour atteindre la cible nationale.</v>
      </c>
      <c r="B47" s="182"/>
      <c r="C47" s="182"/>
      <c r="D47" s="182"/>
      <c r="E47" s="182"/>
      <c r="F47" s="182"/>
      <c r="G47" s="183"/>
      <c r="H47" s="18"/>
    </row>
    <row r="48" spans="1:8" ht="83.15" customHeight="1" x14ac:dyDescent="0.3">
      <c r="A48" s="181" t="str">
        <f ca="1">Translations!G40</f>
        <v>Cible nationale devant être couverte par la somme allouée:
1) "E" fait référence au nombre d'ASC qui doivent être équipés grâce aux fonds de l’allocation.
2) "F" fait référence au nombre d'ASC qui doivent être équipés au travers de toutes les sources de financement. 
3) "G" fait référence à l'écart restant par rapport à la cible nationale.</v>
      </c>
      <c r="B48" s="182"/>
      <c r="C48" s="182"/>
      <c r="D48" s="182"/>
      <c r="E48" s="182"/>
      <c r="F48" s="182"/>
      <c r="G48" s="183"/>
      <c r="H48" s="18"/>
    </row>
    <row r="49" spans="1:7" ht="92.5" customHeight="1" x14ac:dyDescent="0.3">
      <c r="A49" s="181" t="str">
        <f ca="1">Translations!G41</f>
        <v xml:space="preserve">Commentaires/hypothèses:
1) L'équipement dépend du rôle de l'ASC et de la géographie (rurale ou urbaine). Dans les contextes ruraux, les éléments suivants devraient être pris en compte: Transport (par exemple, bicyclette ou moto inclus l’entretien, carburant ou indemnité de transport selon le contexte/terrain (notez que si les coûts de transport pour la référence/contre-référence sont inclus ici, le tableau 8 n'est pas nécessaire) sac à dos, uniforme, vêtements de pluie et bottes, lampe de poche, thermomètre, ruban shakir, minuteurs respiratoires pour les maladies respiratoires. 
2) Pour C2, précisez le nombre d'ASC à soutenir par source de financement externe non liée au Fonds mondial.
</v>
      </c>
      <c r="B49" s="182"/>
      <c r="C49" s="182"/>
      <c r="D49" s="182"/>
      <c r="E49" s="182"/>
      <c r="F49" s="182"/>
      <c r="G49" s="183"/>
    </row>
    <row r="50" spans="1:7" ht="30" customHeight="1" x14ac:dyDescent="0.3">
      <c r="A50" s="184" t="str">
        <f ca="1">Translations!G42</f>
        <v>Tableau des lacunes programmatiques CHW 6 – Couverture des coûts liés à l’EPI (équipement de protection individuel)</v>
      </c>
      <c r="B50" s="185"/>
      <c r="C50" s="185"/>
      <c r="D50" s="185"/>
      <c r="E50" s="185"/>
      <c r="F50" s="185"/>
      <c r="G50" s="186"/>
    </row>
    <row r="51" spans="1:7" ht="48.65" customHeight="1" x14ac:dyDescent="0.3">
      <c r="A51" s="181" t="str">
        <f ca="1">Translations!G43</f>
        <v>Indicateur:
Pourcentage d'ASC protégés par des EPI.</v>
      </c>
      <c r="B51" s="182"/>
      <c r="C51" s="182"/>
      <c r="D51" s="182"/>
      <c r="E51" s="182"/>
      <c r="F51" s="182"/>
      <c r="G51" s="183"/>
    </row>
    <row r="52" spans="1:7" ht="57" customHeight="1" x14ac:dyDescent="0.3">
      <c r="A52" s="181" t="str">
        <f ca="1">Translations!G44</f>
        <v>Besoin actuel estimé du pays:
1) "A" fait référence au nombre total estimé d'ASC nécessaires par an (peut être plus élevé que l'objectif du PSN).
2) "B" fait référence aux cibles nationales pour le nombre d'ASC nécessaires selon le PSN ou selon un autre nombre convenu.</v>
      </c>
      <c r="B52" s="182"/>
      <c r="C52" s="182"/>
      <c r="D52" s="182"/>
      <c r="E52" s="182"/>
      <c r="F52" s="182"/>
      <c r="G52" s="183"/>
    </row>
    <row r="53" spans="1:7" ht="83.5" customHeight="1" x14ac:dyDescent="0.3">
      <c r="A53" s="181" t="str">
        <f ca="1">Translations!G45</f>
        <v>Cible nationale déjà couverte:
1) "C1" fait référence au nombre d'ASC à protéger avec des EPI grâce aux ressources nationales.
2) "C2" fait référence au nombre d'ASC à protéger avec des EPI grâce à des ressources externes non liées au Fonds mondial. 
3) "C" fait référence au nombre d'ASC à protéger avec des EPI par le biais de ressources nationales + ressources externes non liées au Fonds mondial.</v>
      </c>
      <c r="B53" s="182"/>
      <c r="C53" s="182"/>
      <c r="D53" s="182"/>
      <c r="E53" s="182"/>
      <c r="F53" s="182"/>
      <c r="G53" s="183"/>
    </row>
    <row r="54" spans="1:7" ht="64" customHeight="1" x14ac:dyDescent="0.3">
      <c r="A54" s="181" t="str">
        <f ca="1">Translations!G46</f>
        <v>Lacune programmatique:
Fait référence à l'écart annuel prévu pour atteindre la cible nationale.</v>
      </c>
      <c r="B54" s="182"/>
      <c r="C54" s="182"/>
      <c r="D54" s="182"/>
      <c r="E54" s="182"/>
      <c r="F54" s="182"/>
      <c r="G54" s="183"/>
    </row>
    <row r="55" spans="1:7" ht="69" customHeight="1" x14ac:dyDescent="0.3">
      <c r="A55" s="181" t="str">
        <f ca="1">Translations!G47</f>
        <v xml:space="preserve">Cible nationale devant être couverte par la somme allouée:
1) "E" fait référence au nombre d'ASC à protéger avec des EPI grâce aux fonds de l’allocation.
2) "F" fait référence au nombre d'ASC à protéger avec des EPI au travers de toutes les sources de financement. 
3) "G" fait référence à l'écart restant par rapport à la cible nationale. </v>
      </c>
      <c r="B55" s="182"/>
      <c r="C55" s="182"/>
      <c r="D55" s="182"/>
      <c r="E55" s="182"/>
      <c r="F55" s="182"/>
      <c r="G55" s="183"/>
    </row>
    <row r="56" spans="1:7" ht="51" customHeight="1" x14ac:dyDescent="0.3">
      <c r="A56" s="181" t="str">
        <f ca="1">Translations!G48</f>
        <v>Commentaires/hypothèses:
1) Les types d'EPI dépendent du rôle de l'ASC et des protocoles nationaux pour les EPI.
2) Pour C2, précisez le nombre d'ASC à soutenir par une source de financement externe non liée au Fonds mondial.</v>
      </c>
      <c r="B56" s="182"/>
      <c r="C56" s="182"/>
      <c r="D56" s="182"/>
      <c r="E56" s="182"/>
      <c r="F56" s="182"/>
      <c r="G56" s="183"/>
    </row>
    <row r="57" spans="1:7" ht="30" customHeight="1" x14ac:dyDescent="0.3">
      <c r="A57" s="184" t="str">
        <f ca="1">Translations!G49</f>
        <v xml:space="preserve">Tableau des lacunes programmatiques CHW 7 – Couverture des coûts des produits </v>
      </c>
      <c r="B57" s="185"/>
      <c r="C57" s="185"/>
      <c r="D57" s="185"/>
      <c r="E57" s="185"/>
      <c r="F57" s="185"/>
      <c r="G57" s="186"/>
    </row>
    <row r="58" spans="1:7" ht="74.150000000000006" customHeight="1" x14ac:dyDescent="0.3">
      <c r="A58" s="181" t="str">
        <f ca="1">Translations!G50</f>
        <v>Indicateur:
Pourcentage d'agents de santé communautaires devant recevoir des produits selon le paquet de services des agents de santé communautaires (par exemple, des préservatifs et des lubrifiants pour la prévention du VIH si les agents de santé communautaires fournissent des services de prévention du VIH). 
Notez que les produits PCIME communautaire / iCCM non liés au paludisme (antibiotiques pour la pneumonie et SRO et zinc pour la diarrhée) doivent être inclus dans les tableaux 10 et 11. Notez que les produits pour le paludisme (RDT et ACT) doivent être inclus dans le tableau des lacunes pour le paludisme..</v>
      </c>
      <c r="B58" s="182"/>
      <c r="C58" s="182"/>
      <c r="D58" s="182"/>
      <c r="E58" s="182"/>
      <c r="F58" s="182"/>
      <c r="G58" s="183"/>
    </row>
    <row r="59" spans="1:7" ht="55.5" customHeight="1" x14ac:dyDescent="0.3">
      <c r="A59" s="181" t="str">
        <f ca="1">Translations!G51</f>
        <v>Besoin actuel estimé du pays:
1) "A" fait référence au nombre total estimé d'ASC nécessaires par an (peut être plus élevé que l'objectif du PSN).
2) "B" fait référence aux cibles nationales pour le nombre d'ASC nécessaires selon le PSN ou selon un autre nombre convenu.</v>
      </c>
      <c r="B59" s="182"/>
      <c r="C59" s="182"/>
      <c r="D59" s="182"/>
      <c r="E59" s="182"/>
      <c r="F59" s="182"/>
      <c r="G59" s="183"/>
    </row>
    <row r="60" spans="1:7" ht="76" customHeight="1" x14ac:dyDescent="0.3">
      <c r="A60" s="181" t="str">
        <f ca="1">Translations!G52</f>
        <v>Cible nationale déjà couverte:
1) "C1" fait référence au nombre d'ASC qui reçoivent des produits grâce aux ressources nationales.
2) "C2" fait référence au nombre d'ASC qui reçoivent des produits grâce à des ressources externes non liées au Fonds mondial. 
3) "C" fait référence au nombre d'ASC qui reçoivent des produits par le biais de ressources nationales + ressources externes non liées au Fonds mondial.</v>
      </c>
      <c r="B60" s="182"/>
      <c r="C60" s="182"/>
      <c r="D60" s="182"/>
      <c r="E60" s="182"/>
      <c r="F60" s="182"/>
      <c r="G60" s="183"/>
    </row>
    <row r="61" spans="1:7" ht="35.25" customHeight="1" x14ac:dyDescent="0.3">
      <c r="A61" s="181" t="str">
        <f ca="1">Translations!G53</f>
        <v>Lacune programmatique:
Fait référence à l'écart annuel prévu pour atteindre la cible nationale.</v>
      </c>
      <c r="B61" s="182"/>
      <c r="C61" s="182"/>
      <c r="D61" s="182"/>
      <c r="E61" s="182"/>
      <c r="F61" s="182"/>
      <c r="G61" s="183"/>
    </row>
    <row r="62" spans="1:7" ht="75" customHeight="1" x14ac:dyDescent="0.3">
      <c r="A62" s="181" t="str">
        <f ca="1">Translations!G54</f>
        <v>Cible nationale devant être couverte par la somme allouée:
1) "E" fait référence au nombre d'ASC qui reçoivent des produits grâce aux fonds de l’allocation.
2) "F" fait référence au nombre d'ASC qui reçoivent des produits au travers de toutes les sources de financement. 
3) "G" fait référence à l'écart restant par rapport à la cible nationale.</v>
      </c>
      <c r="B62" s="182"/>
      <c r="C62" s="182"/>
      <c r="D62" s="182"/>
      <c r="E62" s="182"/>
      <c r="F62" s="182"/>
      <c r="G62" s="183"/>
    </row>
    <row r="63" spans="1:7" ht="120" customHeight="1" x14ac:dyDescent="0.3">
      <c r="A63" s="181" t="str">
        <f ca="1">Translations!G55</f>
        <v>Commentaires/hypothèses:
Les produits dépendent du type d'ASC et doivent inclure tous les produits (par exemple, les produits realtifs a la PEC-C, y compris les TDR, les ACT, les SRO, le zinc, les antibiotiques et d'autres produits tels que les préservatifs, les lubrifiants, etc). La quantification des ACT et des TDR pour la communauté est estimée dans le tableau des lacunes programmatiques pour le paludisme et la quantification des préservatifs et des lubrifiants pour la prévention du VIH est faite dans le tableau des lacunes programmatiques du VIH. Le tableau numéro 7 du tableau des lacunes programmatiques des ASC doit indiquer si les besoins en produits des ASC sont satisfaits selon l'ensemble des services qu'ils fournissent.
2) Pour C2, précisez le nombre d'ASC qui seront soutenus par la source de financement externe non liée au FM.</v>
      </c>
      <c r="B63" s="182"/>
      <c r="C63" s="182"/>
      <c r="D63" s="182"/>
      <c r="E63" s="182"/>
      <c r="F63" s="182"/>
      <c r="G63" s="183"/>
    </row>
    <row r="64" spans="1:7" ht="30" customHeight="1" x14ac:dyDescent="0.3">
      <c r="A64" s="184" t="str">
        <f ca="1">Translations!G56</f>
        <v>Tableau des lacunes programmatiques CHW 8  – Couverture des coûts liés aux références / contre références</v>
      </c>
      <c r="B64" s="185"/>
      <c r="C64" s="185"/>
      <c r="D64" s="185"/>
      <c r="E64" s="185"/>
      <c r="F64" s="185"/>
      <c r="G64" s="186"/>
    </row>
    <row r="65" spans="1:7" ht="41.25" customHeight="1" x14ac:dyDescent="0.3">
      <c r="A65" s="181" t="str">
        <f ca="1">Translations!G57</f>
        <v>Indicateur:
Pourcentage d'ASC soutenus par des activités liées au système de référence/contre-référence.</v>
      </c>
      <c r="B65" s="182"/>
      <c r="C65" s="182"/>
      <c r="D65" s="182"/>
      <c r="E65" s="182"/>
      <c r="F65" s="182"/>
      <c r="G65" s="183"/>
    </row>
    <row r="66" spans="1:7" ht="65.25" customHeight="1" x14ac:dyDescent="0.3">
      <c r="A66" s="181" t="str">
        <f ca="1">Translations!G58</f>
        <v>Besoin actuel estimé du pays:
1) "A" fait référence au nombre total estimé d'ASC nécessaires par an (peut être plus élevé que l'objectif du PSN).
2) "B" fait référence aux cibles nationales pour le nombre d'ASC nécessaires selon le PSN ou selon un autre nombre convenu.</v>
      </c>
      <c r="B66" s="182"/>
      <c r="C66" s="182"/>
      <c r="D66" s="182"/>
      <c r="E66" s="182"/>
      <c r="F66" s="182"/>
      <c r="G66" s="183"/>
    </row>
    <row r="67" spans="1:7" ht="78" customHeight="1" x14ac:dyDescent="0.3">
      <c r="A67" s="181" t="str">
        <f ca="1">Translations!G59</f>
        <v>Cible nationale déjà couverte:
1) "C1" indique le nombre d'ASC à soutenir par des activités liées au système de référence/contre-référence grâce aux ressources nationales.
2) "C2" indique le nombre d'ASC à soutenir par des activités liées au système de référence/contre-référence grâce à des ressources externes non liées au Fonds mondial. 
3) "C" indique le nombre d'ASC à soutenir par des  activités liées au système de référence/contre-référence par le biais de ressources nationales + ressources externes non liées au Fonds mondial.</v>
      </c>
      <c r="B67" s="182"/>
      <c r="C67" s="182"/>
      <c r="D67" s="182"/>
      <c r="E67" s="182"/>
      <c r="F67" s="182"/>
      <c r="G67" s="183"/>
    </row>
    <row r="68" spans="1:7" ht="52.5" customHeight="1" x14ac:dyDescent="0.3">
      <c r="A68" s="181" t="str">
        <f ca="1">Translations!G60</f>
        <v>Lacune programmatique:
Fait référence à l'écart annuel prévu pour atteindre la cible nationale.</v>
      </c>
      <c r="B68" s="182"/>
      <c r="C68" s="182"/>
      <c r="D68" s="182"/>
      <c r="E68" s="182"/>
      <c r="F68" s="182"/>
      <c r="G68" s="183"/>
    </row>
    <row r="69" spans="1:7" ht="70" customHeight="1" x14ac:dyDescent="0.3">
      <c r="A69" s="181" t="str">
        <f ca="1">Translations!G61</f>
        <v>Cible nationale devant être couverte par la somme allouée:
1) "E" fait référence au nombre d'ASC à soutenir par des  activités liées au système de référence/contre-référence grâce aux fonds de l’allocation.
2) "F" fait référence au nombre à soutenir par des  activités liées au système de référence/contre-référence au travers de toutes les sources de financement. 
3) "G" fait référence à l'écart restant par rapport à la cible nationale.</v>
      </c>
      <c r="B69" s="182"/>
      <c r="C69" s="182"/>
      <c r="D69" s="182"/>
      <c r="E69" s="182"/>
      <c r="F69" s="182"/>
      <c r="G69" s="183"/>
    </row>
    <row r="70" spans="1:7" ht="78" customHeight="1" x14ac:dyDescent="0.3">
      <c r="A70" s="181" t="str">
        <f ca="1">Translations!G62</f>
        <v>Commentaires/hypothèses:
1) Si les coûts des activités liées au système de  référence/contre-référence (par exemple, les frais de transport pour le patient, le soignant et l'ASC sont déjà inclus dans le tableau 4 sur l'équipement, indiquez simplement que les coûts de référence/contre-référence sont inclus dans le tableau 4.
2) Pour C2, précisez le nombre d'ASC à soutenir par une source de financement externe non liée au FM.</v>
      </c>
      <c r="B70" s="182"/>
      <c r="C70" s="182"/>
      <c r="D70" s="182"/>
      <c r="E70" s="182"/>
      <c r="F70" s="182"/>
      <c r="G70" s="183"/>
    </row>
    <row r="71" spans="1:7" ht="30" customHeight="1" x14ac:dyDescent="0.3">
      <c r="A71" s="184" t="str">
        <f ca="1">Translations!G63</f>
        <v>Tableau des lacunes programmatiques 9 – Couverture des coûts liés au Système de Gestion de l’Information Sanitaire et du S&amp;E</v>
      </c>
      <c r="B71" s="185"/>
      <c r="C71" s="185"/>
      <c r="D71" s="185"/>
      <c r="E71" s="185"/>
      <c r="F71" s="185"/>
      <c r="G71" s="186"/>
    </row>
    <row r="72" spans="1:7" ht="40" customHeight="1" x14ac:dyDescent="0.3">
      <c r="A72" s="181" t="str">
        <f ca="1">Translations!G64</f>
        <v>Indicateur:
Pourcentage d’ASC appuyés par des activités relatives au Système d’Information Sanitaire, à la surveillance et au S&amp;E</v>
      </c>
      <c r="B72" s="182"/>
      <c r="C72" s="182"/>
      <c r="D72" s="182"/>
      <c r="E72" s="182"/>
      <c r="F72" s="182"/>
      <c r="G72" s="183"/>
    </row>
    <row r="73" spans="1:7" ht="57" customHeight="1" x14ac:dyDescent="0.3">
      <c r="A73" s="181" t="str">
        <f ca="1">Translations!G65</f>
        <v>Besoin actuel estimé du pays:
1) "A" fait référence au nombre total estimé d'ASC nécessaires par an (peut être plus élevé que l'objectif du PSN).
2) "B" fait référence aux cibles nationales pour le nombre d'ASC nécessaires selon le PSN ou selon un autre nombre convenu.</v>
      </c>
      <c r="B73" s="182"/>
      <c r="C73" s="182"/>
      <c r="D73" s="182"/>
      <c r="E73" s="182"/>
      <c r="F73" s="182"/>
      <c r="G73" s="183"/>
    </row>
    <row r="74" spans="1:7" ht="92.15" customHeight="1" x14ac:dyDescent="0.3">
      <c r="A74" s="181" t="str">
        <f ca="1">Translations!G66</f>
        <v>Cible nationale déjà couverte:
1) "C1" indique le nombre d'ASC à soutenir par les activités relatives au Système d’information Sanitaire, à la surveillance et au S&amp;E grâce aux ressources nationales.
2) "C2" indique le nombre d'ASC à soutenir par les activités relatives au Système d’information Sanitaire, à la surveillance et au S&amp;E grâce à des ressources externes non liées au Fonds mondial. 
3) "C" indique le nombre d'ASC à soutenir par les activités relatives au Système d’information Sanitaire, à la surveillance et au S&amp;E par le biais de ressources nationales + ressources externes non liées au Fonds mondial.</v>
      </c>
      <c r="B74" s="182"/>
      <c r="C74" s="182"/>
      <c r="D74" s="182"/>
      <c r="E74" s="182"/>
      <c r="F74" s="182"/>
      <c r="G74" s="183"/>
    </row>
    <row r="75" spans="1:7" ht="40" customHeight="1" x14ac:dyDescent="0.3">
      <c r="A75" s="181" t="str">
        <f ca="1">Translations!G67</f>
        <v>Lacune programmatique:
Fait référence à l'écart annuel prévu pour atteindre la cible nationale.</v>
      </c>
      <c r="B75" s="182"/>
      <c r="C75" s="182"/>
      <c r="D75" s="182"/>
      <c r="E75" s="182"/>
      <c r="F75" s="182"/>
      <c r="G75" s="183"/>
    </row>
    <row r="76" spans="1:7" ht="70" customHeight="1" x14ac:dyDescent="0.3">
      <c r="A76" s="181" t="str">
        <f ca="1">Translations!G68</f>
        <v>Cible nationale devant être couverte par la somme allouée:
1) "E" fait référence au nombre d'ASC les activités relatives au Système d’information Sanitaire, à la surveillance et au S&amp;E grâce aux fonds de l’allocation.
2) "F" fait référence au nombre d'ASC les activités relatives au Système d’information Sanitaire, à la surveillance et au S&amp;E au travers de toutes les sources de financement. 
3) "G" fait référence à l'écart restant par rapport à la cible nationale.</v>
      </c>
      <c r="B76" s="182"/>
      <c r="C76" s="182"/>
      <c r="D76" s="182"/>
      <c r="E76" s="182"/>
      <c r="F76" s="182"/>
      <c r="G76" s="183"/>
    </row>
    <row r="77" spans="1:7" ht="90" customHeight="1" x14ac:dyDescent="0.3">
      <c r="A77" s="181" t="str">
        <f ca="1">Translations!G69</f>
        <v>Commentaires/hypothèses:
1) Les coûts relatifs au Système d’Information Sanitaire, à la surveillance et au S&amp;E comprennent: les registres, les aide-mémoire papier, les formulaires de rapportage de routine, l'élaboration de la liste complète des ASC (y compris la collecte de données si besoin) et la maintenance de la liste dans un registre, les outils de santé numériques (téléphones/tablettes, cartes SIM, indemnité de communication) pour les ASC et les superviseurs des ASC.
2) Dans le champ commentaires/hypothèses, indiquez le nombre d'ASC à soutenir par une source de financement externe non liée au Fonds mondial.</v>
      </c>
      <c r="B77" s="182"/>
      <c r="C77" s="182"/>
      <c r="D77" s="182"/>
      <c r="E77" s="182"/>
      <c r="F77" s="182"/>
      <c r="G77" s="183"/>
    </row>
    <row r="78" spans="1:7" ht="30" customHeight="1" x14ac:dyDescent="0.3">
      <c r="A78" s="178" t="str">
        <f ca="1">Translations!$A$104</f>
        <v>Tableau des produits non-malariques de la PEC-C</v>
      </c>
      <c r="B78" s="179"/>
      <c r="C78" s="179"/>
      <c r="D78" s="179"/>
      <c r="E78" s="179"/>
      <c r="F78" s="179"/>
      <c r="G78" s="180"/>
    </row>
    <row r="79" spans="1:7" ht="36.75" customHeight="1" x14ac:dyDescent="0.3">
      <c r="A79" s="184" t="str">
        <f ca="1">Translations!$G70</f>
        <v>Tableau des lacunes programmatiques 10 – concerne les produits pour la PEC-C non liés au paludisme (antibiotiques de première ligne pour la pneumonie simple chez les enfants de 2 à 59 mois dans le cadre de la PEC-C)</v>
      </c>
      <c r="B79" s="185"/>
      <c r="C79" s="185"/>
      <c r="D79" s="185"/>
      <c r="E79" s="185"/>
      <c r="F79" s="185"/>
      <c r="G79" s="186"/>
    </row>
    <row r="80" spans="1:7" ht="45" customHeight="1" x14ac:dyDescent="0.3">
      <c r="A80" s="181" t="str">
        <f ca="1">Translations!$G71</f>
        <v>Indicateur:
Proportion d'enfants de 2 à 59 mois avec suspicion de pneumonie (respiration rapide) qui ont reçu un traitement antibiotique de première ligne dans la communauté.</v>
      </c>
      <c r="B80" s="182"/>
      <c r="C80" s="182"/>
      <c r="D80" s="182"/>
      <c r="E80" s="182"/>
      <c r="F80" s="182"/>
      <c r="G80" s="183"/>
    </row>
    <row r="81" spans="1:7" ht="110.15" customHeight="1" x14ac:dyDescent="0.3">
      <c r="A81" s="181" t="str">
        <f ca="1">Translations!$G72</f>
        <v>Besoin actuel estimé du pays:
1) "A" fait référence au nombre total estimé de cas suspects de pneumonie dans les zones disposant d'ASC (peut être supérieur à l'objectif du PSN). Commentaires/Hypothèses:Précisez les hypothèses (par exemple, incidence de cas suspects de pneumonie chez les enfants de 2 à 59 mois x population de 2 à 59 mois dans les communautés desservies par les ASC ; par exemple 270 cas suspects de pneumonie pour 1 000 enfants de 2 à 59 mois dans une population 1,000,000 d’enfants de 2 à 59 mois dans les communautés desservies par les ASC = (270*1 000 000)/1 000 = 270 000 cas suspects estimés de pneumonie).
2) « B » fait référence aux cibles nationales pour le nombre de cas suspects de pneumonie à traiter avec des antibiotiques de première ligne par les ASC selon le PSN ou selon un autre nombre convenu (doit être égal ou inférieur à « A »).</v>
      </c>
      <c r="B81" s="182"/>
      <c r="C81" s="182"/>
      <c r="D81" s="182"/>
      <c r="E81" s="182"/>
      <c r="F81" s="182"/>
      <c r="G81" s="183"/>
    </row>
    <row r="82" spans="1:7" ht="66" customHeight="1" x14ac:dyDescent="0.3">
      <c r="A82" s="181" t="str">
        <f ca="1">Translations!$G73</f>
        <v>Cible nationale déjà couverte:
1) "C1" indique la portion des cibles nationales devant être couvertes par des ressources nationales.
2) "C2" indique la portion des cibles nationales devant être couvertes par des ressources externes non liées au Fonds mondial. 
3) "C" indique la portion des cibles nationales devant être couvertes par des ressources nationales + ressources externes non liées au Fonds mondial.</v>
      </c>
      <c r="B82" s="182"/>
      <c r="C82" s="182"/>
      <c r="D82" s="182"/>
      <c r="E82" s="182"/>
      <c r="F82" s="182"/>
      <c r="G82" s="183"/>
    </row>
    <row r="83" spans="1:7" ht="39" customHeight="1" x14ac:dyDescent="0.3">
      <c r="A83" s="181" t="str">
        <f ca="1">Translations!$G74</f>
        <v>Lacune programmatique:
Fait référence à l'écart annuel prévu pour atteindre la cible nationale.</v>
      </c>
      <c r="B83" s="182"/>
      <c r="C83" s="182"/>
      <c r="D83" s="182"/>
      <c r="E83" s="182"/>
      <c r="F83" s="182"/>
      <c r="G83" s="183"/>
    </row>
    <row r="84" spans="1:7" ht="71.150000000000006" customHeight="1" x14ac:dyDescent="0.3">
      <c r="A84" s="181" t="str">
        <f ca="1">Translations!$G75</f>
        <v>Cible nationale devant être couverte par la somme allouée:
1) "E" indique la portion des cibles nationales devant être couvertes par l’allocation.
2) "F" la portion des cibles nationales devant être couvertes au travers de toutes les sources de financement. 
3) "G" fait référence à l'écart restant par rapport à la cible nationale.</v>
      </c>
      <c r="B84" s="182"/>
      <c r="C84" s="182"/>
      <c r="D84" s="182"/>
      <c r="E84" s="182"/>
      <c r="F84" s="182"/>
      <c r="G84" s="183"/>
    </row>
    <row r="85" spans="1:7" ht="84" customHeight="1" x14ac:dyDescent="0.3">
      <c r="A85" s="181" t="str">
        <f ca="1">Translations!$G76</f>
        <v>Commentaires/hypothèses:
1) Pour les besoins estimés actuels du pays: Préciser les hypothèses (par exemple, incidence des cas suspects de pneumonie chez les enfants de 2 à 59 mois x population de 2 à 59 mois dans les communautés desservies par les ASC ; par exemple 270 cas suspects de pneumonie pour 1 000 enfants de 2 à 59 mois dans une population de 1 000 000 enfants de 2 à 59 mois dans les communautés desservies par les ASC = (270*1 000 000)/1 000 = 270 000 cas suspects de pneumonie estimés).
2) Précisez le nombre d'ASC prévu pour fournir des services de PEC-C (y compris la prise en charge des cas suspects de pneumonie).</v>
      </c>
      <c r="B85" s="182"/>
      <c r="C85" s="182"/>
      <c r="D85" s="182"/>
      <c r="E85" s="182"/>
      <c r="F85" s="182"/>
      <c r="G85" s="183"/>
    </row>
    <row r="86" spans="1:7" ht="37.5" customHeight="1" x14ac:dyDescent="0.3">
      <c r="A86" s="184" t="str">
        <f ca="1">Translations!$G77</f>
        <v>Tableau des lacunes programmatiques 11 – concerne les produits pour la PEC-C non liés au paludisme (sels de réhydratation orale et zinc pour le traitement de la diarrhée chez les enfants de 2 à 59 mois dans le cadre de la PEC-C)</v>
      </c>
      <c r="B86" s="185"/>
      <c r="C86" s="185"/>
      <c r="D86" s="185"/>
      <c r="E86" s="185"/>
      <c r="F86" s="185"/>
      <c r="G86" s="186"/>
    </row>
    <row r="87" spans="1:7" ht="39" customHeight="1" x14ac:dyDescent="0.3">
      <c r="A87" s="181" t="str">
        <f ca="1">Translations!$G78</f>
        <v>Indicateur:
Proportion d'enfants de 2 à 59 mois souffrant de diarrhée qui ont reçu des sels de réhydratation orale et un traitement au zinc dans la communauté.</v>
      </c>
      <c r="B87" s="182"/>
      <c r="C87" s="182"/>
      <c r="D87" s="182"/>
      <c r="E87" s="182"/>
      <c r="F87" s="182"/>
      <c r="G87" s="183"/>
    </row>
    <row r="88" spans="1:7" ht="116.5" customHeight="1" x14ac:dyDescent="0.3">
      <c r="A88" s="181" t="str">
        <f ca="1">Translations!$G79</f>
        <v>Estimation des besoins actuels du pays:
1) "A" fait référence au nombre total estimé de cas de diarrhée dans les zones avec ASC (peut être supérieur à la cible du PSN). Commentaires/Hypothèses:Préciser les hypothèses (par exemple, incidence de la diarrhée chez les enfants de 2 à 59 mois x population de 2 à 59 mois dans les communautés desservies par les ASC ; par exemple 3 300 cas de diarrhée pour 1 000 enfants de 2 à 59 mois dans une population de 1 000 000 d'enfants 2-59 mois dans les communautés desservies par les ASC = (3300*1 000 000)/1 000 = 3 330 000 cas de diarrhée estimés).
2) « B » fait référence aux cibles du pays pour le nombre de cas de diarrhée à traiter par les ASC selon le PSN ou nombre convenu (doit être égal ou inférieur à « A »).</v>
      </c>
      <c r="B88" s="182"/>
      <c r="C88" s="182"/>
      <c r="D88" s="182"/>
      <c r="E88" s="182"/>
      <c r="F88" s="182"/>
      <c r="G88" s="183"/>
    </row>
    <row r="89" spans="1:7" ht="72" customHeight="1" x14ac:dyDescent="0.3">
      <c r="A89" s="181" t="str">
        <f ca="1">Translations!$G80</f>
        <v>Cible nationale déjà couverte:
1) "C1" indique la portion des cibles nationales devant être couvertes par des ressources nationales.
2) "C2" indique la portion des cibles nationales devant être couvertes par des ressources externes non liées au Fonds mondial. 
3) "C" indique la portion des cibles nationales devant être couvertes par des ressources nationales + ressources externes non liées au Fonds mondial.</v>
      </c>
      <c r="B89" s="182"/>
      <c r="C89" s="182"/>
      <c r="D89" s="182"/>
      <c r="E89" s="182"/>
      <c r="F89" s="182"/>
      <c r="G89" s="183"/>
    </row>
    <row r="90" spans="1:7" ht="36.65" customHeight="1" x14ac:dyDescent="0.3">
      <c r="A90" s="181" t="str">
        <f ca="1">Translations!$G81</f>
        <v>Lacune programmatique:
Fait référence à l'écart annuel prévu pour atteindre la cible nationale.</v>
      </c>
      <c r="B90" s="182"/>
      <c r="C90" s="182"/>
      <c r="D90" s="182"/>
      <c r="E90" s="182"/>
      <c r="F90" s="182"/>
      <c r="G90" s="183"/>
    </row>
    <row r="91" spans="1:7" ht="78" customHeight="1" x14ac:dyDescent="0.3">
      <c r="A91" s="181" t="str">
        <f ca="1">Translations!$G82</f>
        <v>Cible nationale devant être couverte par la somme allouée:
1) "E" fait référence la portion des cibles nationales devant être couvertes grâce aux fonds de l’allocation.
2) "F" fait référence la portion des cibles nationales devant être couvertes au travers de toutes les sources de financement. 
3) "G" fait référence à l'écart restant par rapport à la cible nationale.</v>
      </c>
      <c r="B91" s="182"/>
      <c r="C91" s="182"/>
      <c r="D91" s="182"/>
      <c r="E91" s="182"/>
      <c r="F91" s="182"/>
      <c r="G91" s="183"/>
    </row>
    <row r="92" spans="1:7" ht="97" customHeight="1" x14ac:dyDescent="0.3">
      <c r="A92" s="181" t="str">
        <f ca="1">Translations!$G83</f>
        <v>Commentaires/hypothèses:
1) Pour les besoins actuels estimés du pays:Précisez les hypothèses (par exemple, l'incidence de la diarrhée chez les enfants de 2 à 59 mois x la population de 2 à 59 mois dans les communautés desservies par les ASC ; par exemple 3 300 cas de diarrhée pour 1 000 enfants de 2 à 59 mois dans une population de 1 000 000 enfants de 2 à 59 mois dans les communautés desservies par les ASC = (3300*1 000 000)/1 000 = 3 330 000 cas de diarrhée estimés).
2) Précisez le nombre d'ASC prévu pour fournir des services de PEC-C (y compris la prise en charge des de diarrhées).</v>
      </c>
      <c r="B92" s="182"/>
      <c r="C92" s="182"/>
      <c r="D92" s="182"/>
      <c r="E92" s="182"/>
      <c r="F92" s="182"/>
      <c r="G92" s="183"/>
    </row>
  </sheetData>
  <sheetProtection algorithmName="SHA-512" hashValue="r2eIexKP7bnNWlOvHBrgghES9kJ0Bdp5xJvafrLDDkEdM7bU+3yvKLZye87lCpfIgRvuPMGpxXhOqDhMNVTShg==" saltValue="RuLkhMCj1bOOFV9oAsue+w==" spinCount="100000" sheet="1" formatColumns="0" formatRows="0"/>
  <customSheetViews>
    <customSheetView guid="{CD09CE3E-58EC-4EDC-BE6A-B9CFB40E5B97}" scale="80" showPageBreaks="1" fitToPage="1" printArea="1" view="pageBreakPreview">
      <pane xSplit="7" ySplit="9" topLeftCell="H10" activePane="bottomRight" state="frozen"/>
      <selection pane="bottomRight" activeCell="A10" sqref="A10:G10"/>
      <pageMargins left="0.7" right="0.7" top="0.75" bottom="0.75" header="0.3" footer="0.3"/>
      <pageSetup paperSize="8" scale="91" fitToHeight="0" orientation="portrait" r:id="rId1"/>
    </customSheetView>
    <customSheetView guid="{DCBE10EC-8F38-2F45-867C-33FA420E36B5}" scale="90" fitToPage="1">
      <pane xSplit="7" ySplit="9" topLeftCell="H19" activePane="bottomRight" state="frozenSplit"/>
      <selection pane="bottomRight" activeCell="A23" sqref="A23:G23"/>
      <pageMargins left="0.7" right="0.7" top="0.75" bottom="0.75" header="0.3" footer="0.3"/>
      <pageSetup paperSize="8" scale="91" fitToHeight="0" orientation="portrait" r:id="rId2"/>
    </customSheetView>
    <customSheetView guid="{5D020AB2-0A97-4230-BF83-062EE6184162}" showPageBreaks="1" fitToPage="1" printArea="1" view="pageBreakPreview">
      <pane xSplit="7" ySplit="9" topLeftCell="H57" activePane="bottomRight" state="frozen"/>
      <selection pane="bottomRight" activeCell="A50" sqref="A50:G50"/>
      <pageMargins left="0.7" right="0.7" top="0.75" bottom="0.75" header="0.3" footer="0.3"/>
      <pageSetup paperSize="8" scale="62" fitToHeight="0" orientation="portrait" r:id="rId3"/>
    </customSheetView>
    <customSheetView guid="{8A762DD9-6125-4177-AA9B-79E8D68448DE}" showPageBreaks="1" fitToPage="1" printArea="1" view="pageBreakPreview">
      <pane xSplit="7" ySplit="9" topLeftCell="H10" activePane="bottomRight" state="frozen"/>
      <selection pane="bottomRight" activeCell="A46" sqref="A46:G46"/>
      <pageMargins left="0.7" right="0.7" top="0.75" bottom="0.75" header="0.3" footer="0.3"/>
      <pageSetup paperSize="8" scale="91" fitToHeight="0" orientation="portrait" r:id="rId4"/>
    </customSheetView>
  </customSheetViews>
  <mergeCells count="90">
    <mergeCell ref="A75:G75"/>
    <mergeCell ref="A76:G76"/>
    <mergeCell ref="A77:G77"/>
    <mergeCell ref="A72:G72"/>
    <mergeCell ref="A73:G73"/>
    <mergeCell ref="A74:G74"/>
    <mergeCell ref="A67:G67"/>
    <mergeCell ref="A68:G68"/>
    <mergeCell ref="A69:G69"/>
    <mergeCell ref="A70:G70"/>
    <mergeCell ref="A71:G71"/>
    <mergeCell ref="A64:G64"/>
    <mergeCell ref="A65:G65"/>
    <mergeCell ref="A66:G66"/>
    <mergeCell ref="A59:G59"/>
    <mergeCell ref="A60:G60"/>
    <mergeCell ref="A61:G61"/>
    <mergeCell ref="A62:G62"/>
    <mergeCell ref="A63:G63"/>
    <mergeCell ref="A57:G57"/>
    <mergeCell ref="A58:G58"/>
    <mergeCell ref="G1:G3"/>
    <mergeCell ref="A49:G49"/>
    <mergeCell ref="A28:G28"/>
    <mergeCell ref="A29:G29"/>
    <mergeCell ref="A48:G48"/>
    <mergeCell ref="A37:G37"/>
    <mergeCell ref="A26:G26"/>
    <mergeCell ref="A32:G32"/>
    <mergeCell ref="A17:G17"/>
    <mergeCell ref="A24:G24"/>
    <mergeCell ref="A25:G25"/>
    <mergeCell ref="A27:G27"/>
    <mergeCell ref="A9:G9"/>
    <mergeCell ref="A15:G15"/>
    <mergeCell ref="A20:G20"/>
    <mergeCell ref="A11:G11"/>
    <mergeCell ref="A16:G16"/>
    <mergeCell ref="A50:G50"/>
    <mergeCell ref="A23:G23"/>
    <mergeCell ref="A30:G30"/>
    <mergeCell ref="A31:G31"/>
    <mergeCell ref="A33:G33"/>
    <mergeCell ref="A34:G34"/>
    <mergeCell ref="A22:G22"/>
    <mergeCell ref="A42:G42"/>
    <mergeCell ref="A43:G43"/>
    <mergeCell ref="A44:G44"/>
    <mergeCell ref="A45:G45"/>
    <mergeCell ref="A41:G41"/>
    <mergeCell ref="A14:G14"/>
    <mergeCell ref="A1:F1"/>
    <mergeCell ref="A2:F2"/>
    <mergeCell ref="A3:F3"/>
    <mergeCell ref="A47:G47"/>
    <mergeCell ref="A35:G35"/>
    <mergeCell ref="A36:G36"/>
    <mergeCell ref="A38:G38"/>
    <mergeCell ref="A39:G39"/>
    <mergeCell ref="A40:G40"/>
    <mergeCell ref="A18:G18"/>
    <mergeCell ref="A19:G19"/>
    <mergeCell ref="A21:G21"/>
    <mergeCell ref="A10:G10"/>
    <mergeCell ref="B6:D6"/>
    <mergeCell ref="A8:G8"/>
    <mergeCell ref="A46:G46"/>
    <mergeCell ref="A91:G91"/>
    <mergeCell ref="A92:G92"/>
    <mergeCell ref="A84:G84"/>
    <mergeCell ref="A85:G85"/>
    <mergeCell ref="A86:G86"/>
    <mergeCell ref="A87:G87"/>
    <mergeCell ref="A88:G88"/>
    <mergeCell ref="A12:G12"/>
    <mergeCell ref="A13:G13"/>
    <mergeCell ref="A78:G78"/>
    <mergeCell ref="A89:G89"/>
    <mergeCell ref="A90:G90"/>
    <mergeCell ref="A79:G79"/>
    <mergeCell ref="A80:G80"/>
    <mergeCell ref="A81:G81"/>
    <mergeCell ref="A82:G82"/>
    <mergeCell ref="A83:G83"/>
    <mergeCell ref="A55:G55"/>
    <mergeCell ref="A56:G56"/>
    <mergeCell ref="A51:G51"/>
    <mergeCell ref="A52:G52"/>
    <mergeCell ref="A53:G53"/>
    <mergeCell ref="A54:G54"/>
  </mergeCells>
  <dataValidations count="1">
    <dataValidation type="list" allowBlank="1" showInputMessage="1" showErrorMessage="1" sqref="B6" xr:uid="{00000000-0002-0000-0000-000000000000}">
      <formula1>"English,French,Spanish"</formula1>
    </dataValidation>
  </dataValidations>
  <hyperlinks>
    <hyperlink ref="A12:G12" r:id="rId5" display="https://www.theglobalfund.org/media/4309/fundingmodel_modularframework_handbook_en.pdf" xr:uid="{89D36342-3F9E-40FC-8907-0D5734B9E877}"/>
    <hyperlink ref="A13:G13" r:id="rId6" display="https://www.theglobalfund.org/media/4759/core_resilientsustainablesystemsforhealth_infonote_en.pdf" xr:uid="{E3F937A8-BA96-4A88-9C8E-3AC09BFD1F07}"/>
  </hyperlinks>
  <pageMargins left="0.7" right="0.7" top="0.75" bottom="0.75" header="0.3" footer="0.3"/>
  <pageSetup paperSize="8" scale="85" fitToHeight="0" orientation="portrait" r:id="rId7"/>
  <rowBreaks count="3" manualBreakCount="3">
    <brk id="21" max="6" man="1"/>
    <brk id="35" max="6" man="1"/>
    <brk id="4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C213-DA48-4DCF-8EB9-24E06E4D018E}">
  <sheetPr>
    <tabColor theme="7" tint="0.39997558519241921"/>
    <pageSetUpPr fitToPage="1"/>
  </sheetPr>
  <dimension ref="A1:F285"/>
  <sheetViews>
    <sheetView tabSelected="1" view="pageBreakPreview" zoomScale="120" zoomScaleNormal="80" zoomScaleSheetLayoutView="120" zoomScalePageLayoutView="80" workbookViewId="0">
      <pane ySplit="4" topLeftCell="A5" activePane="bottomLeft" state="frozen"/>
      <selection activeCell="B7" sqref="B7"/>
      <selection pane="bottomLeft" sqref="A1:XFD1048576"/>
    </sheetView>
  </sheetViews>
  <sheetFormatPr defaultColWidth="9" defaultRowHeight="14.5" x14ac:dyDescent="0.35"/>
  <cols>
    <col min="1" max="1" width="27.83203125" style="10" customWidth="1"/>
    <col min="2" max="2" width="10.83203125" style="10" customWidth="1"/>
    <col min="3" max="5" width="11.58203125" style="10" customWidth="1"/>
    <col min="6" max="6" width="131.25" style="10" customWidth="1"/>
    <col min="7" max="7" width="9" style="10"/>
    <col min="8" max="8" width="10.33203125" style="10" customWidth="1"/>
    <col min="9" max="9" width="10.83203125" style="10" customWidth="1"/>
    <col min="10" max="10" width="12.08203125" style="10" customWidth="1"/>
    <col min="11" max="16384" width="9" style="10"/>
  </cols>
  <sheetData>
    <row r="1" spans="1:6" ht="18" customHeight="1" x14ac:dyDescent="0.35">
      <c r="A1" s="187" t="s">
        <v>14</v>
      </c>
      <c r="B1" s="188"/>
      <c r="C1" s="188"/>
      <c r="D1" s="188"/>
      <c r="E1" s="188"/>
      <c r="F1" s="240" t="str">
        <f ca="1">Translations!$G$128</f>
        <v>Dernière version mise à jour le 29 juillet 2022</v>
      </c>
    </row>
    <row r="2" spans="1:6" ht="18" customHeight="1" x14ac:dyDescent="0.35">
      <c r="A2" s="189" t="s">
        <v>281</v>
      </c>
      <c r="B2" s="190"/>
      <c r="C2" s="190"/>
      <c r="D2" s="190"/>
      <c r="E2" s="190"/>
      <c r="F2" s="241"/>
    </row>
    <row r="3" spans="1:6" ht="18" customHeight="1" thickBot="1" x14ac:dyDescent="0.4">
      <c r="A3" s="189" t="s">
        <v>282</v>
      </c>
      <c r="B3" s="190"/>
      <c r="C3" s="190"/>
      <c r="D3" s="190"/>
      <c r="E3" s="38"/>
      <c r="F3" s="242"/>
    </row>
    <row r="4" spans="1:6" ht="47.5" customHeight="1" x14ac:dyDescent="0.35">
      <c r="A4" s="243" t="str">
        <f ca="1">Translations!A38</f>
        <v xml:space="preserve">Veuillez lire attentivement les consignes données dans l'onglet « Instructions » avant de compléter le tableau d'analyse des déficits programmatiques. 
Les instructions ont été adaptées à chaque module/intervention. </v>
      </c>
      <c r="B4" s="243"/>
      <c r="C4" s="243"/>
      <c r="D4" s="243"/>
      <c r="E4" s="243"/>
      <c r="F4" s="244"/>
    </row>
    <row r="5" spans="1:6" ht="30" customHeight="1" x14ac:dyDescent="0.35">
      <c r="A5" s="145" t="str">
        <f ca="1">Translations!A4</f>
        <v>Tableau des lacunes programmatiques CHW 1 - Couverture des coûts de rémunération</v>
      </c>
      <c r="B5" s="146"/>
      <c r="C5" s="146"/>
      <c r="D5" s="146"/>
      <c r="E5" s="146"/>
      <c r="F5" s="147"/>
    </row>
    <row r="6" spans="1:6" ht="34" customHeight="1" x14ac:dyDescent="0.35">
      <c r="A6" s="99" t="str">
        <f ca="1">Translations!$A$12</f>
        <v>Indicateur de couverture sélectionné</v>
      </c>
      <c r="B6" s="217" t="str">
        <f ca="1">'RSSH drop-down'!$B4</f>
        <v xml:space="preserve">Pourcentage d’ASC rémunérés </v>
      </c>
      <c r="C6" s="218"/>
      <c r="D6" s="218"/>
      <c r="E6" s="218"/>
      <c r="F6" s="219"/>
    </row>
    <row r="7" spans="1:6" ht="17.5" customHeight="1" x14ac:dyDescent="0.35">
      <c r="A7" s="148" t="str">
        <f ca="1">Translations!$A$13</f>
        <v>Couverture nationale actuelle</v>
      </c>
      <c r="B7" s="103"/>
      <c r="C7" s="103"/>
      <c r="D7" s="103"/>
      <c r="E7" s="103"/>
      <c r="F7" s="124"/>
    </row>
    <row r="8" spans="1:6" ht="45" customHeight="1" x14ac:dyDescent="0.35">
      <c r="A8" s="150" t="str">
        <f ca="1">Translations!$A$14</f>
        <v>Indiquez les résultats les plus récents</v>
      </c>
      <c r="B8" s="171">
        <v>0.4</v>
      </c>
      <c r="C8" s="101" t="str">
        <f ca="1">Translations!$A$15</f>
        <v>Année</v>
      </c>
      <c r="D8" s="23">
        <v>2022</v>
      </c>
      <c r="E8" s="102" t="str">
        <f ca="1">Translations!$A$16</f>
        <v>Source des données</v>
      </c>
      <c r="F8" s="132"/>
    </row>
    <row r="9" spans="1:6" ht="33.65" customHeight="1" x14ac:dyDescent="0.35">
      <c r="A9" s="151" t="str">
        <f ca="1">Translations!$A$17</f>
        <v>Observations</v>
      </c>
      <c r="B9" s="220" t="s">
        <v>1080</v>
      </c>
      <c r="C9" s="221"/>
      <c r="D9" s="221"/>
      <c r="E9" s="221"/>
      <c r="F9" s="222"/>
    </row>
    <row r="10" spans="1:6" ht="25.5" customHeight="1" x14ac:dyDescent="0.35">
      <c r="A10" s="227"/>
      <c r="B10" s="225"/>
      <c r="C10" s="101" t="str">
        <f ca="1">Translations!$A$18</f>
        <v>Année 1</v>
      </c>
      <c r="D10" s="101" t="str">
        <f ca="1">Translations!$A$19</f>
        <v>Année 2</v>
      </c>
      <c r="E10" s="101" t="str">
        <f ca="1">Translations!$A$20</f>
        <v>Année 3</v>
      </c>
      <c r="F10" s="223" t="str">
        <f ca="1">Translations!$A$23</f>
        <v>Observations/Hypothèses</v>
      </c>
    </row>
    <row r="11" spans="1:6" ht="25.5" customHeight="1" x14ac:dyDescent="0.35">
      <c r="A11" s="228"/>
      <c r="B11" s="226"/>
      <c r="C11" s="120">
        <v>2024</v>
      </c>
      <c r="D11" s="120">
        <v>2025</v>
      </c>
      <c r="E11" s="120">
        <v>2026</v>
      </c>
      <c r="F11" s="224"/>
    </row>
    <row r="12" spans="1:6" ht="17.5" customHeight="1" x14ac:dyDescent="0.35">
      <c r="A12" s="148" t="str">
        <f ca="1">Translations!$A$24</f>
        <v>Estimation des besoins actuels du pays</v>
      </c>
      <c r="B12" s="103"/>
      <c r="C12" s="103"/>
      <c r="D12" s="103"/>
      <c r="E12" s="103"/>
      <c r="F12" s="124"/>
    </row>
    <row r="13" spans="1:6" ht="38.5" customHeight="1" x14ac:dyDescent="0.35">
      <c r="A13" s="153" t="str">
        <f ca="1">Translations!$A$25</f>
        <v>A. Estimation du total de populations dans le besoin/à risque</v>
      </c>
      <c r="B13" s="105" t="s">
        <v>5</v>
      </c>
      <c r="C13" s="44">
        <v>8000</v>
      </c>
      <c r="D13" s="44">
        <v>9000</v>
      </c>
      <c r="E13" s="44">
        <v>10000</v>
      </c>
      <c r="F13" s="154" t="s">
        <v>1075</v>
      </c>
    </row>
    <row r="14" spans="1:6" ht="38.5" customHeight="1" x14ac:dyDescent="0.35">
      <c r="A14" s="212" t="str">
        <f ca="1">Translations!$A$26</f>
        <v xml:space="preserve">B. Cibles nationale du nombre d’ASC selon le PSN ou un autre nombre convenu </v>
      </c>
      <c r="B14" s="106" t="s">
        <v>5</v>
      </c>
      <c r="C14" s="44">
        <v>6000</v>
      </c>
      <c r="D14" s="44">
        <v>8000</v>
      </c>
      <c r="E14" s="44">
        <v>10000</v>
      </c>
      <c r="F14" s="214" t="s">
        <v>1076</v>
      </c>
    </row>
    <row r="15" spans="1:6" ht="45" customHeight="1" x14ac:dyDescent="0.35">
      <c r="A15" s="213"/>
      <c r="B15" s="106" t="s">
        <v>11</v>
      </c>
      <c r="C15" s="107">
        <f>IF(C14=0,"",+C14/C13)</f>
        <v>0.75</v>
      </c>
      <c r="D15" s="107">
        <f t="shared" ref="D15:E15" si="0">IF(D14=0,"",+D14/D13)</f>
        <v>0.88888888888888884</v>
      </c>
      <c r="E15" s="107">
        <f t="shared" si="0"/>
        <v>1</v>
      </c>
      <c r="F15" s="215"/>
    </row>
    <row r="16" spans="1:6" ht="17.5" customHeight="1" x14ac:dyDescent="0.35">
      <c r="A16" s="148" t="str">
        <f ca="1">Translations!$A$27</f>
        <v>Besoins du pays déjà couverts</v>
      </c>
      <c r="B16" s="103"/>
      <c r="C16" s="103"/>
      <c r="D16" s="103"/>
      <c r="E16" s="103"/>
      <c r="F16" s="124"/>
    </row>
    <row r="17" spans="1:6" ht="45" customHeight="1" x14ac:dyDescent="0.35">
      <c r="A17" s="212" t="str">
        <f ca="1">Translations!$A$28</f>
        <v xml:space="preserve">C1. Nombre d’ASC devant être rémunérés par des ressources nationales </v>
      </c>
      <c r="B17" s="105" t="s">
        <v>5</v>
      </c>
      <c r="C17" s="44">
        <v>0</v>
      </c>
      <c r="D17" s="44">
        <v>500</v>
      </c>
      <c r="E17" s="44">
        <v>1000</v>
      </c>
      <c r="F17" s="214" t="s">
        <v>1077</v>
      </c>
    </row>
    <row r="18" spans="1:6" ht="45" customHeight="1" x14ac:dyDescent="0.35">
      <c r="A18" s="213"/>
      <c r="B18" s="105" t="s">
        <v>11</v>
      </c>
      <c r="C18" s="107" t="str">
        <f>IF(C17=0,"",+C17/C14)</f>
        <v/>
      </c>
      <c r="D18" s="107">
        <f t="shared" ref="D18:E18" si="1">IF(D17=0,"",+D17/D14)</f>
        <v>6.25E-2</v>
      </c>
      <c r="E18" s="107">
        <f t="shared" si="1"/>
        <v>0.1</v>
      </c>
      <c r="F18" s="215"/>
    </row>
    <row r="19" spans="1:6" ht="45" customHeight="1" x14ac:dyDescent="0.35">
      <c r="A19" s="212" t="str">
        <f ca="1">Translations!$A$29</f>
        <v>C2. Nombre d’ASC devant être rémunérés par des ressources extérieures non liées au Fonds Mondial</v>
      </c>
      <c r="B19" s="105" t="s">
        <v>5</v>
      </c>
      <c r="C19" s="44">
        <v>2000</v>
      </c>
      <c r="D19" s="44">
        <v>2000</v>
      </c>
      <c r="E19" s="44">
        <v>2000</v>
      </c>
      <c r="F19" s="214" t="s">
        <v>1078</v>
      </c>
    </row>
    <row r="20" spans="1:6" ht="45" customHeight="1" x14ac:dyDescent="0.35">
      <c r="A20" s="213"/>
      <c r="B20" s="105" t="s">
        <v>11</v>
      </c>
      <c r="C20" s="107">
        <f>IF(C19=0,"",+C19/C14)</f>
        <v>0.33333333333333331</v>
      </c>
      <c r="D20" s="107">
        <f t="shared" ref="D20:E20" si="2">IF(D19=0,"",+D19/D14)</f>
        <v>0.25</v>
      </c>
      <c r="E20" s="107">
        <f t="shared" si="2"/>
        <v>0.2</v>
      </c>
      <c r="F20" s="215"/>
    </row>
    <row r="21" spans="1:6" ht="45" customHeight="1" x14ac:dyDescent="0.35">
      <c r="A21" s="212" t="str">
        <f ca="1">Translations!$A$30</f>
        <v>C. Nombre d’ASC devant être rémunérés par le biais de ressources nationales + ressources externes non liées au Fonds mondial.=</v>
      </c>
      <c r="B21" s="105" t="s">
        <v>5</v>
      </c>
      <c r="C21" s="108">
        <f>+C17+C19</f>
        <v>2000</v>
      </c>
      <c r="D21" s="108">
        <f>+D17+D19</f>
        <v>2500</v>
      </c>
      <c r="E21" s="108">
        <f>+E17+E19</f>
        <v>3000</v>
      </c>
      <c r="F21" s="214" t="s">
        <v>1077</v>
      </c>
    </row>
    <row r="22" spans="1:6" ht="45" customHeight="1" x14ac:dyDescent="0.35">
      <c r="A22" s="213"/>
      <c r="B22" s="105" t="s">
        <v>11</v>
      </c>
      <c r="C22" s="107">
        <f>IF(C21=0,"",+C21/C14)</f>
        <v>0.33333333333333331</v>
      </c>
      <c r="D22" s="107">
        <f t="shared" ref="D22:E22" si="3">IF(D21=0,"",+D21/D14)</f>
        <v>0.3125</v>
      </c>
      <c r="E22" s="107">
        <f t="shared" si="3"/>
        <v>0.3</v>
      </c>
      <c r="F22" s="215"/>
    </row>
    <row r="23" spans="1:6" ht="17.5" customHeight="1" x14ac:dyDescent="0.35">
      <c r="A23" s="148" t="str">
        <f ca="1">Translations!$A$31</f>
        <v>Lacune programmatique</v>
      </c>
      <c r="B23" s="103"/>
      <c r="C23" s="103"/>
      <c r="D23" s="103"/>
      <c r="E23" s="103"/>
      <c r="F23" s="124"/>
    </row>
    <row r="24" spans="1:6" ht="45" customHeight="1" x14ac:dyDescent="0.35">
      <c r="A24" s="212" t="str">
        <f ca="1">Translations!$A$32</f>
        <v>D. Déficit annuel attendu pour atteindre les cibles » B – C</v>
      </c>
      <c r="B24" s="105" t="s">
        <v>5</v>
      </c>
      <c r="C24" s="108">
        <f>+C14-(C21)</f>
        <v>4000</v>
      </c>
      <c r="D24" s="108">
        <f t="shared" ref="D24:E24" si="4">+D14-(D21)</f>
        <v>5500</v>
      </c>
      <c r="E24" s="108">
        <f t="shared" si="4"/>
        <v>7000</v>
      </c>
      <c r="F24" s="214" t="s">
        <v>1077</v>
      </c>
    </row>
    <row r="25" spans="1:6" ht="45" customHeight="1" x14ac:dyDescent="0.35">
      <c r="A25" s="213"/>
      <c r="B25" s="105" t="s">
        <v>11</v>
      </c>
      <c r="C25" s="107">
        <f>IF(C24=0,"",+C24/C14)</f>
        <v>0.66666666666666663</v>
      </c>
      <c r="D25" s="107">
        <f t="shared" ref="D25:E25" si="5">IF(D24=0,"",+D24/D14)</f>
        <v>0.6875</v>
      </c>
      <c r="E25" s="107">
        <f t="shared" si="5"/>
        <v>0.7</v>
      </c>
      <c r="F25" s="215"/>
    </row>
    <row r="26" spans="1:6" ht="17.5" customHeight="1" x14ac:dyDescent="0.35">
      <c r="A26" s="148" t="str">
        <f ca="1">Translations!$A$33</f>
        <v>Besoins du pays couverts par la somme allouée et l’allocation au-delà</v>
      </c>
      <c r="B26" s="103"/>
      <c r="C26" s="103"/>
      <c r="D26" s="103"/>
      <c r="E26" s="103"/>
      <c r="F26" s="124"/>
    </row>
    <row r="27" spans="1:6" ht="45" customHeight="1" x14ac:dyDescent="0.35">
      <c r="A27" s="212" t="str">
        <f ca="1">Translations!$A$34</f>
        <v>E. Nombres d’ASC devant être rémunérés par la somme allouée</v>
      </c>
      <c r="B27" s="106" t="s">
        <v>5</v>
      </c>
      <c r="C27" s="44">
        <v>4000</v>
      </c>
      <c r="D27" s="44">
        <v>5500</v>
      </c>
      <c r="E27" s="44">
        <v>7000</v>
      </c>
      <c r="F27" s="214" t="s">
        <v>1079</v>
      </c>
    </row>
    <row r="28" spans="1:6" ht="45" customHeight="1" x14ac:dyDescent="0.35">
      <c r="A28" s="213"/>
      <c r="B28" s="106" t="s">
        <v>11</v>
      </c>
      <c r="C28" s="107">
        <f>IF(C27=0,"",+C27/C14)</f>
        <v>0.66666666666666663</v>
      </c>
      <c r="D28" s="107">
        <f t="shared" ref="D28:E28" si="6">IF(D27=0,"",+D27/D14)</f>
        <v>0.6875</v>
      </c>
      <c r="E28" s="107">
        <f t="shared" si="6"/>
        <v>0.7</v>
      </c>
      <c r="F28" s="215"/>
    </row>
    <row r="29" spans="1:6" ht="45" customHeight="1" x14ac:dyDescent="0.35">
      <c r="A29" s="212" t="str">
        <f ca="1">Translations!$A$35</f>
        <v>F. Nombres d’ASC devant être rémunérés au travers de toutes les sources: C+E</v>
      </c>
      <c r="B29" s="106" t="s">
        <v>5</v>
      </c>
      <c r="C29" s="108">
        <f>C21+C27</f>
        <v>6000</v>
      </c>
      <c r="D29" s="108">
        <f t="shared" ref="D29:E29" si="7">D21+D27</f>
        <v>8000</v>
      </c>
      <c r="E29" s="108">
        <f t="shared" si="7"/>
        <v>10000</v>
      </c>
      <c r="F29" s="214"/>
    </row>
    <row r="30" spans="1:6" ht="45" customHeight="1" x14ac:dyDescent="0.35">
      <c r="A30" s="213"/>
      <c r="B30" s="106" t="s">
        <v>11</v>
      </c>
      <c r="C30" s="107">
        <f>IF(C29=0,"",+C29/C14)</f>
        <v>1</v>
      </c>
      <c r="D30" s="107">
        <f t="shared" ref="D30:E30" si="8">IF(D29=0,"",+D29/D14)</f>
        <v>1</v>
      </c>
      <c r="E30" s="107">
        <f t="shared" si="8"/>
        <v>1</v>
      </c>
      <c r="F30" s="215"/>
    </row>
    <row r="31" spans="1:6" ht="45" customHeight="1" x14ac:dyDescent="0.35">
      <c r="A31" s="212" t="str">
        <f ca="1">Translations!$A$36</f>
        <v xml:space="preserve">G. Déficit restant pour atteindre les cibles nationales: B – F </v>
      </c>
      <c r="B31" s="106" t="s">
        <v>5</v>
      </c>
      <c r="C31" s="108">
        <f>+C14-(C29)</f>
        <v>0</v>
      </c>
      <c r="D31" s="108">
        <f t="shared" ref="D31:E31" si="9">+D14-(D29)</f>
        <v>0</v>
      </c>
      <c r="E31" s="108">
        <f t="shared" si="9"/>
        <v>0</v>
      </c>
      <c r="F31" s="214"/>
    </row>
    <row r="32" spans="1:6" ht="45" customHeight="1" x14ac:dyDescent="0.35">
      <c r="A32" s="213"/>
      <c r="B32" s="106" t="s">
        <v>11</v>
      </c>
      <c r="C32" s="107" t="str">
        <f>IF(C31=0,"",+C31/C14)</f>
        <v/>
      </c>
      <c r="D32" s="107" t="str">
        <f t="shared" ref="D32:E32" si="10">IF(D31=0,"",+D31/D14)</f>
        <v/>
      </c>
      <c r="E32" s="107" t="str">
        <f t="shared" si="10"/>
        <v/>
      </c>
      <c r="F32" s="215"/>
    </row>
    <row r="33" spans="1:6" ht="15" customHeight="1" x14ac:dyDescent="0.35">
      <c r="A33" s="109"/>
      <c r="B33" s="46"/>
      <c r="C33" s="46"/>
      <c r="D33" s="46"/>
      <c r="E33" s="46"/>
      <c r="F33" s="46"/>
    </row>
    <row r="34" spans="1:6" x14ac:dyDescent="0.35">
      <c r="A34" s="109"/>
      <c r="B34" s="46"/>
      <c r="C34" s="46"/>
      <c r="D34" s="46"/>
      <c r="E34" s="46"/>
      <c r="F34" s="46"/>
    </row>
    <row r="35" spans="1:6" ht="30" customHeight="1" x14ac:dyDescent="0.35">
      <c r="A35" s="145" t="str">
        <f ca="1">Translations!A5</f>
        <v>Tableau des lacunes programmatiques CHW 2 - Couverture des coûts de formation pré-service et de certification basée sur les compétences</v>
      </c>
      <c r="B35" s="146"/>
      <c r="C35" s="146"/>
      <c r="D35" s="146"/>
      <c r="E35" s="146"/>
      <c r="F35" s="147"/>
    </row>
    <row r="36" spans="1:6" ht="45" customHeight="1" x14ac:dyDescent="0.35">
      <c r="A36" s="99" t="str">
        <f ca="1">Translations!$A$12</f>
        <v>Indicateur de couverture sélectionné</v>
      </c>
      <c r="B36" s="217" t="str">
        <f ca="1">'RSSH drop-down'!$B5</f>
        <v>Pourcentage d’ASC qui ont reçu  une formation pré-service et de certification basée sur les compétences</v>
      </c>
      <c r="C36" s="218"/>
      <c r="D36" s="218"/>
      <c r="E36" s="218"/>
      <c r="F36" s="219"/>
    </row>
    <row r="37" spans="1:6" ht="17.5" customHeight="1" x14ac:dyDescent="0.35">
      <c r="A37" s="148" t="str">
        <f ca="1">Translations!$A$13</f>
        <v>Couverture nationale actuelle</v>
      </c>
      <c r="B37" s="110"/>
      <c r="C37" s="110"/>
      <c r="D37" s="110"/>
      <c r="E37" s="110"/>
      <c r="F37" s="149"/>
    </row>
    <row r="38" spans="1:6" ht="45" customHeight="1" x14ac:dyDescent="0.35">
      <c r="A38" s="150" t="str">
        <f ca="1">Translations!$A$14</f>
        <v>Indiquez les résultats les plus récents</v>
      </c>
      <c r="B38" s="171">
        <v>0.1</v>
      </c>
      <c r="C38" s="101" t="str">
        <f ca="1">Translations!$A$15</f>
        <v>Année</v>
      </c>
      <c r="D38" s="23">
        <v>2022</v>
      </c>
      <c r="E38" s="102" t="str">
        <f ca="1">Translations!$A$16</f>
        <v>Source des données</v>
      </c>
      <c r="F38" s="132"/>
    </row>
    <row r="39" spans="1:6" ht="45" customHeight="1" thickBot="1" x14ac:dyDescent="0.4">
      <c r="A39" s="157" t="str">
        <f ca="1">Translations!$A$17</f>
        <v>Observations</v>
      </c>
      <c r="B39" s="220" t="s">
        <v>1082</v>
      </c>
      <c r="C39" s="221"/>
      <c r="D39" s="221"/>
      <c r="E39" s="221"/>
      <c r="F39" s="222"/>
    </row>
    <row r="40" spans="1:6" ht="45" customHeight="1" x14ac:dyDescent="0.35">
      <c r="A40" s="239"/>
      <c r="B40" s="238"/>
      <c r="C40" s="104" t="str">
        <f ca="1">Translations!$A$18</f>
        <v>Année 1</v>
      </c>
      <c r="D40" s="104" t="str">
        <f ca="1">Translations!$A$19</f>
        <v>Année 2</v>
      </c>
      <c r="E40" s="104" t="str">
        <f ca="1">Translations!$A$20</f>
        <v>Année 3</v>
      </c>
      <c r="F40" s="237" t="str">
        <f ca="1">Translations!$A$23</f>
        <v>Observations/Hypothèses</v>
      </c>
    </row>
    <row r="41" spans="1:6" ht="45" customHeight="1" x14ac:dyDescent="0.35">
      <c r="A41" s="228"/>
      <c r="B41" s="226"/>
      <c r="C41" s="120">
        <v>2024</v>
      </c>
      <c r="D41" s="120">
        <v>2025</v>
      </c>
      <c r="E41" s="120">
        <v>2026</v>
      </c>
      <c r="F41" s="224"/>
    </row>
    <row r="42" spans="1:6" ht="17.5" customHeight="1" x14ac:dyDescent="0.35">
      <c r="A42" s="148" t="str">
        <f ca="1">Translations!$A$24</f>
        <v>Estimation des besoins actuels du pays</v>
      </c>
      <c r="B42" s="103"/>
      <c r="C42" s="103"/>
      <c r="D42" s="103"/>
      <c r="E42" s="103"/>
      <c r="F42" s="124"/>
    </row>
    <row r="43" spans="1:6" ht="45" customHeight="1" x14ac:dyDescent="0.35">
      <c r="A43" s="153" t="str">
        <f ca="1">Translations!$A$25</f>
        <v>A. Estimation du total de populations dans le besoin/à risque</v>
      </c>
      <c r="B43" s="105" t="s">
        <v>5</v>
      </c>
      <c r="C43" s="44">
        <v>8000</v>
      </c>
      <c r="D43" s="44">
        <v>9000</v>
      </c>
      <c r="E43" s="44">
        <v>10000</v>
      </c>
      <c r="F43" s="154" t="s">
        <v>1075</v>
      </c>
    </row>
    <row r="44" spans="1:6" ht="45" customHeight="1" x14ac:dyDescent="0.35">
      <c r="A44" s="212" t="str">
        <f ca="1">Translations!$A$26</f>
        <v xml:space="preserve">B. Cibles nationale du nombre d’ASC selon le PSN ou un autre nombre convenu </v>
      </c>
      <c r="B44" s="106" t="s">
        <v>5</v>
      </c>
      <c r="C44" s="44">
        <v>2000</v>
      </c>
      <c r="D44" s="44">
        <v>2000</v>
      </c>
      <c r="E44" s="44">
        <v>2000</v>
      </c>
      <c r="F44" s="214" t="s">
        <v>1081</v>
      </c>
    </row>
    <row r="45" spans="1:6" ht="45" customHeight="1" x14ac:dyDescent="0.35">
      <c r="A45" s="213"/>
      <c r="B45" s="106" t="s">
        <v>11</v>
      </c>
      <c r="C45" s="107">
        <f>IF(C44=0,"",+C44/C43)</f>
        <v>0.25</v>
      </c>
      <c r="D45" s="107">
        <f t="shared" ref="D45:E45" si="11">IF(D44=0,"",+D44/D43)</f>
        <v>0.22222222222222221</v>
      </c>
      <c r="E45" s="107">
        <f t="shared" si="11"/>
        <v>0.2</v>
      </c>
      <c r="F45" s="215"/>
    </row>
    <row r="46" spans="1:6" ht="17.5" customHeight="1" x14ac:dyDescent="0.35">
      <c r="A46" s="148" t="str">
        <f ca="1">Translations!$A$27</f>
        <v>Besoins du pays déjà couverts</v>
      </c>
      <c r="B46" s="103"/>
      <c r="C46" s="103"/>
      <c r="D46" s="103"/>
      <c r="E46" s="103"/>
      <c r="F46" s="124"/>
    </row>
    <row r="47" spans="1:6" ht="45" customHeight="1" x14ac:dyDescent="0.35">
      <c r="A47" s="212" t="str">
        <f ca="1">Translations!$A$57</f>
        <v>C1. Nombre d'ASC qui recevront une formation pré-service et une certification basées sur les compétences par le biais de ressources nationales</v>
      </c>
      <c r="B47" s="105" t="s">
        <v>5</v>
      </c>
      <c r="C47" s="44">
        <v>0</v>
      </c>
      <c r="D47" s="44">
        <v>0</v>
      </c>
      <c r="E47" s="44">
        <v>0</v>
      </c>
      <c r="F47" s="214" t="s">
        <v>1077</v>
      </c>
    </row>
    <row r="48" spans="1:6" ht="45" customHeight="1" x14ac:dyDescent="0.35">
      <c r="A48" s="213"/>
      <c r="B48" s="105" t="s">
        <v>11</v>
      </c>
      <c r="C48" s="107" t="str">
        <f>IF(C47=0,"",+C47/C44)</f>
        <v/>
      </c>
      <c r="D48" s="107" t="str">
        <f t="shared" ref="D48:E48" si="12">IF(D47=0,"",+D47/D44)</f>
        <v/>
      </c>
      <c r="E48" s="107" t="str">
        <f t="shared" si="12"/>
        <v/>
      </c>
      <c r="F48" s="215"/>
    </row>
    <row r="49" spans="1:6" ht="45" customHeight="1" x14ac:dyDescent="0.35">
      <c r="A49" s="212" t="str">
        <f ca="1">Translations!$A$58</f>
        <v>C2. Nombre d'ASC qui recevront une formation pré-service et une certification basées sur les compétences par le biais de ressources externes non financées par le Fonds mondial</v>
      </c>
      <c r="B49" s="105" t="s">
        <v>5</v>
      </c>
      <c r="C49" s="44">
        <v>0</v>
      </c>
      <c r="D49" s="44">
        <v>0</v>
      </c>
      <c r="E49" s="44">
        <v>0</v>
      </c>
      <c r="F49" s="214" t="s">
        <v>1077</v>
      </c>
    </row>
    <row r="50" spans="1:6" ht="45" customHeight="1" x14ac:dyDescent="0.35">
      <c r="A50" s="213"/>
      <c r="B50" s="105" t="s">
        <v>11</v>
      </c>
      <c r="C50" s="107" t="str">
        <f>IF(C49=0,"",+C49/C44)</f>
        <v/>
      </c>
      <c r="D50" s="107" t="str">
        <f t="shared" ref="D50:E50" si="13">IF(D49=0,"",+D49/D44)</f>
        <v/>
      </c>
      <c r="E50" s="107" t="str">
        <f t="shared" si="13"/>
        <v/>
      </c>
      <c r="F50" s="215"/>
    </row>
    <row r="51" spans="1:6" ht="45" customHeight="1" x14ac:dyDescent="0.35">
      <c r="A51" s="212" t="str">
        <f ca="1">Translations!$A$59</f>
        <v>C. Nombre d'ASC qui recevront une formation pré-service et une certification basées sur les compétences par le biais de ressources nationales et externes non liées au Fonds mondial</v>
      </c>
      <c r="B51" s="105" t="s">
        <v>5</v>
      </c>
      <c r="C51" s="108">
        <f>+C47+C49</f>
        <v>0</v>
      </c>
      <c r="D51" s="108">
        <f>+D47+D49</f>
        <v>0</v>
      </c>
      <c r="E51" s="108">
        <f>+E47+E49</f>
        <v>0</v>
      </c>
      <c r="F51" s="214" t="s">
        <v>1077</v>
      </c>
    </row>
    <row r="52" spans="1:6" ht="45" customHeight="1" x14ac:dyDescent="0.35">
      <c r="A52" s="213"/>
      <c r="B52" s="105" t="s">
        <v>11</v>
      </c>
      <c r="C52" s="107" t="str">
        <f>IF(C51=0,"",+C51/C44)</f>
        <v/>
      </c>
      <c r="D52" s="107" t="str">
        <f t="shared" ref="D52:E52" si="14">IF(D51=0,"",+D51/D44)</f>
        <v/>
      </c>
      <c r="E52" s="107" t="str">
        <f t="shared" si="14"/>
        <v/>
      </c>
      <c r="F52" s="215"/>
    </row>
    <row r="53" spans="1:6" ht="17.5" customHeight="1" x14ac:dyDescent="0.35">
      <c r="A53" s="148" t="str">
        <f ca="1">Translations!$A$31</f>
        <v>Lacune programmatique</v>
      </c>
      <c r="B53" s="103"/>
      <c r="C53" s="103"/>
      <c r="D53" s="103"/>
      <c r="E53" s="103"/>
      <c r="F53" s="124"/>
    </row>
    <row r="54" spans="1:6" ht="45" customHeight="1" x14ac:dyDescent="0.35">
      <c r="A54" s="212" t="str">
        <f ca="1">Translations!$A$32</f>
        <v>D. Déficit annuel attendu pour atteindre les cibles » B – C</v>
      </c>
      <c r="B54" s="105" t="s">
        <v>5</v>
      </c>
      <c r="C54" s="108">
        <f>+C44-(C51)</f>
        <v>2000</v>
      </c>
      <c r="D54" s="108">
        <f t="shared" ref="D54:E54" si="15">+D44-(D51)</f>
        <v>2000</v>
      </c>
      <c r="E54" s="108">
        <f t="shared" si="15"/>
        <v>2000</v>
      </c>
      <c r="F54" s="214" t="s">
        <v>1077</v>
      </c>
    </row>
    <row r="55" spans="1:6" ht="45" customHeight="1" x14ac:dyDescent="0.35">
      <c r="A55" s="213"/>
      <c r="B55" s="105" t="s">
        <v>11</v>
      </c>
      <c r="C55" s="107">
        <f>IF(C54=0,"",+C54/C44)</f>
        <v>1</v>
      </c>
      <c r="D55" s="107">
        <f t="shared" ref="D55:E55" si="16">IF(D54=0,"",+D54/D44)</f>
        <v>1</v>
      </c>
      <c r="E55" s="107">
        <f t="shared" si="16"/>
        <v>1</v>
      </c>
      <c r="F55" s="215"/>
    </row>
    <row r="56" spans="1:6" ht="17.5" customHeight="1" x14ac:dyDescent="0.35">
      <c r="A56" s="148" t="str">
        <f ca="1">Translations!$A$33</f>
        <v>Besoins du pays couverts par la somme allouée et l’allocation au-delà</v>
      </c>
      <c r="B56" s="103"/>
      <c r="C56" s="103"/>
      <c r="D56" s="103"/>
      <c r="E56" s="103"/>
      <c r="F56" s="124"/>
    </row>
    <row r="57" spans="1:6" ht="45" customHeight="1" x14ac:dyDescent="0.35">
      <c r="A57" s="212" t="str">
        <f ca="1">Translations!$A$60</f>
        <v>E. Nombre d'ASC qui recevront une formation pré-service et une certification basées sur les compétences grâce à la somme allouée</v>
      </c>
      <c r="B57" s="106" t="s">
        <v>5</v>
      </c>
      <c r="C57" s="44">
        <v>2000</v>
      </c>
      <c r="D57" s="44">
        <v>2000</v>
      </c>
      <c r="E57" s="44">
        <v>2000</v>
      </c>
      <c r="F57" s="214" t="s">
        <v>1079</v>
      </c>
    </row>
    <row r="58" spans="1:6" ht="45" customHeight="1" x14ac:dyDescent="0.35">
      <c r="A58" s="213"/>
      <c r="B58" s="106" t="s">
        <v>11</v>
      </c>
      <c r="C58" s="107">
        <f>IF(C57=0,"",+C57/C44)</f>
        <v>1</v>
      </c>
      <c r="D58" s="107">
        <f t="shared" ref="D58:E58" si="17">IF(D57=0,"",+D57/D44)</f>
        <v>1</v>
      </c>
      <c r="E58" s="107">
        <f t="shared" si="17"/>
        <v>1</v>
      </c>
      <c r="F58" s="215"/>
    </row>
    <row r="59" spans="1:6" ht="45" customHeight="1" x14ac:dyDescent="0.35">
      <c r="A59" s="212" t="str">
        <f ca="1">Translations!$A$61</f>
        <v>F. Nombre d'ASC qui recevront une formation pré-service et une certification basées sur les compétences par toutes les sources :C+E</v>
      </c>
      <c r="B59" s="106" t="s">
        <v>5</v>
      </c>
      <c r="C59" s="108">
        <f>+C57+C51</f>
        <v>2000</v>
      </c>
      <c r="D59" s="108">
        <f>+D57+D51</f>
        <v>2000</v>
      </c>
      <c r="E59" s="108">
        <f>+E57+E51</f>
        <v>2000</v>
      </c>
      <c r="F59" s="214"/>
    </row>
    <row r="60" spans="1:6" ht="45" customHeight="1" x14ac:dyDescent="0.35">
      <c r="A60" s="213"/>
      <c r="B60" s="106" t="s">
        <v>11</v>
      </c>
      <c r="C60" s="107">
        <f>IF(C59=0,"",+C59/C44)</f>
        <v>1</v>
      </c>
      <c r="D60" s="107">
        <f t="shared" ref="D60:E60" si="18">IF(D59=0,"",+D59/D44)</f>
        <v>1</v>
      </c>
      <c r="E60" s="107">
        <f t="shared" si="18"/>
        <v>1</v>
      </c>
      <c r="F60" s="215"/>
    </row>
    <row r="61" spans="1:6" ht="45" customHeight="1" x14ac:dyDescent="0.35">
      <c r="A61" s="212" t="str">
        <f ca="1">Translations!$A$36</f>
        <v xml:space="preserve">G. Déficit restant pour atteindre les cibles nationales: B – F </v>
      </c>
      <c r="B61" s="106" t="s">
        <v>5</v>
      </c>
      <c r="C61" s="108">
        <f>+C44-(C59)</f>
        <v>0</v>
      </c>
      <c r="D61" s="108">
        <f t="shared" ref="D61:E61" si="19">+D44-(D59)</f>
        <v>0</v>
      </c>
      <c r="E61" s="108">
        <f t="shared" si="19"/>
        <v>0</v>
      </c>
      <c r="F61" s="214"/>
    </row>
    <row r="62" spans="1:6" ht="45" customHeight="1" x14ac:dyDescent="0.35">
      <c r="A62" s="213"/>
      <c r="B62" s="106" t="s">
        <v>11</v>
      </c>
      <c r="C62" s="107" t="str">
        <f>IF(C61=0,"",+C61/C44)</f>
        <v/>
      </c>
      <c r="D62" s="107" t="str">
        <f t="shared" ref="D62:E62" si="20">IF(D61=0,"",+D61/D44)</f>
        <v/>
      </c>
      <c r="E62" s="107" t="str">
        <f t="shared" si="20"/>
        <v/>
      </c>
      <c r="F62" s="215"/>
    </row>
    <row r="63" spans="1:6" x14ac:dyDescent="0.35">
      <c r="A63" s="109"/>
      <c r="B63" s="46"/>
      <c r="C63" s="46"/>
      <c r="D63" s="46"/>
      <c r="E63" s="46"/>
      <c r="F63" s="46"/>
    </row>
    <row r="64" spans="1:6" x14ac:dyDescent="0.35">
      <c r="A64" s="109"/>
      <c r="B64" s="46"/>
      <c r="C64" s="46"/>
      <c r="D64" s="46"/>
      <c r="E64" s="46"/>
      <c r="F64" s="46"/>
    </row>
    <row r="65" spans="1:6" ht="30" customHeight="1" x14ac:dyDescent="0.35">
      <c r="A65" s="145" t="str">
        <f ca="1">Translations!A6</f>
        <v>Tableau des lacunes programmatiques CHW 3 - Couverture des coûts de formation continue basée sur les compétences</v>
      </c>
      <c r="B65" s="146"/>
      <c r="C65" s="146"/>
      <c r="D65" s="146"/>
      <c r="E65" s="146"/>
      <c r="F65" s="147"/>
    </row>
    <row r="66" spans="1:6" ht="45" customHeight="1" x14ac:dyDescent="0.35">
      <c r="A66" s="99" t="str">
        <f ca="1">Translations!$A$12</f>
        <v>Indicateur de couverture sélectionné</v>
      </c>
      <c r="B66" s="217" t="str">
        <f ca="1">'RSSH drop-down'!$B6</f>
        <v>Pourcentage  d’ASC qui ont reçu  une formation continue basée sur les compétences</v>
      </c>
      <c r="C66" s="218"/>
      <c r="D66" s="218"/>
      <c r="E66" s="218"/>
      <c r="F66" s="219"/>
    </row>
    <row r="67" spans="1:6" ht="17.5" customHeight="1" x14ac:dyDescent="0.35">
      <c r="A67" s="148" t="str">
        <f ca="1">Translations!$A$13</f>
        <v>Couverture nationale actuelle</v>
      </c>
      <c r="B67" s="103"/>
      <c r="C67" s="103"/>
      <c r="D67" s="103"/>
      <c r="E67" s="103"/>
      <c r="F67" s="124"/>
    </row>
    <row r="68" spans="1:6" ht="45" customHeight="1" x14ac:dyDescent="0.35">
      <c r="A68" s="150" t="str">
        <f ca="1">Translations!$A$14</f>
        <v>Indiquez les résultats les plus récents</v>
      </c>
      <c r="B68" s="171">
        <v>1</v>
      </c>
      <c r="C68" s="101" t="str">
        <f ca="1">Translations!$A$15</f>
        <v>Année</v>
      </c>
      <c r="D68" s="23">
        <v>2022</v>
      </c>
      <c r="E68" s="102" t="str">
        <f ca="1">Translations!$A$16</f>
        <v>Source des données</v>
      </c>
      <c r="F68" s="132"/>
    </row>
    <row r="69" spans="1:6" ht="45" customHeight="1" x14ac:dyDescent="0.35">
      <c r="A69" s="151" t="str">
        <f ca="1">Translations!$A$17</f>
        <v>Observations</v>
      </c>
      <c r="B69" s="220" t="s">
        <v>1083</v>
      </c>
      <c r="C69" s="221"/>
      <c r="D69" s="221"/>
      <c r="E69" s="221"/>
      <c r="F69" s="222"/>
    </row>
    <row r="70" spans="1:6" ht="45" customHeight="1" x14ac:dyDescent="0.35">
      <c r="A70" s="227"/>
      <c r="B70" s="225"/>
      <c r="C70" s="101" t="str">
        <f ca="1">Translations!$A$18</f>
        <v>Année 1</v>
      </c>
      <c r="D70" s="101" t="str">
        <f ca="1">Translations!$A$19</f>
        <v>Année 2</v>
      </c>
      <c r="E70" s="101" t="str">
        <f ca="1">Translations!$A$20</f>
        <v>Année 3</v>
      </c>
      <c r="F70" s="223" t="str">
        <f ca="1">Translations!$A$23</f>
        <v>Observations/Hypothèses</v>
      </c>
    </row>
    <row r="71" spans="1:6" ht="45" customHeight="1" x14ac:dyDescent="0.35">
      <c r="A71" s="228"/>
      <c r="B71" s="226"/>
      <c r="C71" s="120" t="str">
        <f ca="1">Translations!$A$22</f>
        <v>Indiquez l'année</v>
      </c>
      <c r="D71" s="120" t="str">
        <f ca="1">Translations!$A$22</f>
        <v>Indiquez l'année</v>
      </c>
      <c r="E71" s="120" t="str">
        <f ca="1">Translations!$A$22</f>
        <v>Indiquez l'année</v>
      </c>
      <c r="F71" s="224"/>
    </row>
    <row r="72" spans="1:6" ht="17.5" customHeight="1" x14ac:dyDescent="0.35">
      <c r="A72" s="148" t="str">
        <f ca="1">Translations!$A$24</f>
        <v>Estimation des besoins actuels du pays</v>
      </c>
      <c r="B72" s="110"/>
      <c r="C72" s="110"/>
      <c r="D72" s="110"/>
      <c r="E72" s="110"/>
      <c r="F72" s="149"/>
    </row>
    <row r="73" spans="1:6" ht="45" customHeight="1" x14ac:dyDescent="0.35">
      <c r="A73" s="153" t="str">
        <f ca="1">Translations!$A$25</f>
        <v>A. Estimation du total de populations dans le besoin/à risque</v>
      </c>
      <c r="B73" s="105" t="s">
        <v>5</v>
      </c>
      <c r="C73" s="44">
        <v>8000</v>
      </c>
      <c r="D73" s="44">
        <v>9000</v>
      </c>
      <c r="E73" s="44">
        <v>10000</v>
      </c>
      <c r="F73" s="154" t="s">
        <v>1075</v>
      </c>
    </row>
    <row r="74" spans="1:6" ht="45" customHeight="1" x14ac:dyDescent="0.35">
      <c r="A74" s="212" t="str">
        <f ca="1">Translations!$A$26</f>
        <v xml:space="preserve">B. Cibles nationale du nombre d’ASC selon le PSN ou un autre nombre convenu </v>
      </c>
      <c r="B74" s="106" t="s">
        <v>5</v>
      </c>
      <c r="C74" s="44">
        <v>0</v>
      </c>
      <c r="D74" s="44">
        <v>5000</v>
      </c>
      <c r="E74" s="44">
        <v>5000</v>
      </c>
      <c r="F74" s="229" t="s">
        <v>1085</v>
      </c>
    </row>
    <row r="75" spans="1:6" ht="45" customHeight="1" x14ac:dyDescent="0.35">
      <c r="A75" s="213"/>
      <c r="B75" s="106" t="s">
        <v>11</v>
      </c>
      <c r="C75" s="107" t="str">
        <f>IF(C74=0,"",+C74/C73)</f>
        <v/>
      </c>
      <c r="D75" s="107">
        <f t="shared" ref="D75:E75" si="21">IF(D74=0,"",+D74/D73)</f>
        <v>0.55555555555555558</v>
      </c>
      <c r="E75" s="107">
        <f t="shared" si="21"/>
        <v>0.5</v>
      </c>
      <c r="F75" s="230"/>
    </row>
    <row r="76" spans="1:6" ht="17.5" customHeight="1" x14ac:dyDescent="0.35">
      <c r="A76" s="148" t="str">
        <f ca="1">Translations!$A$27</f>
        <v>Besoins du pays déjà couverts</v>
      </c>
      <c r="B76" s="110"/>
      <c r="C76" s="110"/>
      <c r="D76" s="110"/>
      <c r="E76" s="110"/>
      <c r="F76" s="149"/>
    </row>
    <row r="77" spans="1:6" ht="45" customHeight="1" x14ac:dyDescent="0.35">
      <c r="A77" s="212" t="str">
        <f ca="1">Translations!$A$63</f>
        <v>C1. Nombre d'ASC qui doivent recevoir une formation continue basée sur les compétences grâce aux ressources nationales</v>
      </c>
      <c r="B77" s="105" t="s">
        <v>5</v>
      </c>
      <c r="C77" s="121">
        <v>0</v>
      </c>
      <c r="D77" s="121">
        <v>0</v>
      </c>
      <c r="E77" s="121">
        <v>0</v>
      </c>
      <c r="F77" s="214" t="s">
        <v>1077</v>
      </c>
    </row>
    <row r="78" spans="1:6" ht="45" customHeight="1" x14ac:dyDescent="0.35">
      <c r="A78" s="213"/>
      <c r="B78" s="105" t="s">
        <v>11</v>
      </c>
      <c r="C78" s="107" t="str">
        <f>IF(C77=0,"",+C77/C74)</f>
        <v/>
      </c>
      <c r="D78" s="107" t="str">
        <f t="shared" ref="D78:E78" si="22">IF(D77=0,"",+D77/D74)</f>
        <v/>
      </c>
      <c r="E78" s="107" t="str">
        <f t="shared" si="22"/>
        <v/>
      </c>
      <c r="F78" s="215"/>
    </row>
    <row r="79" spans="1:6" ht="45" customHeight="1" x14ac:dyDescent="0.35">
      <c r="A79" s="212" t="str">
        <f ca="1">Translations!$A$64</f>
        <v>C2. Nombre d'ASC qui doivent recevoir une formation continue basée sur les compétences par le biais de ressources externes non financées par le Fonds mondial</v>
      </c>
      <c r="B79" s="105" t="s">
        <v>5</v>
      </c>
      <c r="C79" s="121">
        <v>0</v>
      </c>
      <c r="D79" s="121">
        <v>2000</v>
      </c>
      <c r="E79" s="121">
        <v>2000</v>
      </c>
      <c r="F79" s="214" t="s">
        <v>1084</v>
      </c>
    </row>
    <row r="80" spans="1:6" ht="45" customHeight="1" x14ac:dyDescent="0.35">
      <c r="A80" s="213"/>
      <c r="B80" s="105" t="s">
        <v>11</v>
      </c>
      <c r="C80" s="107" t="str">
        <f>IF(C79=0,"",+C79/C74)</f>
        <v/>
      </c>
      <c r="D80" s="107">
        <f t="shared" ref="D80:E80" si="23">IF(D79=0,"",+D79/D74)</f>
        <v>0.4</v>
      </c>
      <c r="E80" s="107">
        <f t="shared" si="23"/>
        <v>0.4</v>
      </c>
      <c r="F80" s="215"/>
    </row>
    <row r="81" spans="1:6" ht="45" customHeight="1" x14ac:dyDescent="0.35">
      <c r="A81" s="212" t="str">
        <f ca="1">Translations!$A$65</f>
        <v>C. Nombre d'ASC qui doivent recevoir une formation continue basée sur les compétences grâce à des ressources nationales + externes non liées au Fonds mondial</v>
      </c>
      <c r="B81" s="105" t="s">
        <v>5</v>
      </c>
      <c r="C81" s="108">
        <f>+C77+C79</f>
        <v>0</v>
      </c>
      <c r="D81" s="108">
        <f>+D77+D79</f>
        <v>2000</v>
      </c>
      <c r="E81" s="108">
        <f>+E77+E79</f>
        <v>2000</v>
      </c>
      <c r="F81" s="214" t="s">
        <v>1077</v>
      </c>
    </row>
    <row r="82" spans="1:6" ht="45" customHeight="1" x14ac:dyDescent="0.35">
      <c r="A82" s="213"/>
      <c r="B82" s="105" t="s">
        <v>11</v>
      </c>
      <c r="C82" s="107" t="str">
        <f>IF(C81=0,"",+C81/C74)</f>
        <v/>
      </c>
      <c r="D82" s="107">
        <f t="shared" ref="D82:E82" si="24">IF(D81=0,"",+D81/D74)</f>
        <v>0.4</v>
      </c>
      <c r="E82" s="107">
        <f t="shared" si="24"/>
        <v>0.4</v>
      </c>
      <c r="F82" s="215"/>
    </row>
    <row r="83" spans="1:6" ht="17.5" customHeight="1" x14ac:dyDescent="0.35">
      <c r="A83" s="148" t="str">
        <f ca="1">Translations!$A$31</f>
        <v>Lacune programmatique</v>
      </c>
      <c r="B83" s="110"/>
      <c r="C83" s="110"/>
      <c r="D83" s="110"/>
      <c r="E83" s="110"/>
      <c r="F83" s="149"/>
    </row>
    <row r="84" spans="1:6" ht="45" customHeight="1" x14ac:dyDescent="0.35">
      <c r="A84" s="212" t="str">
        <f ca="1">Translations!$A$32</f>
        <v>D. Déficit annuel attendu pour atteindre les cibles » B – C</v>
      </c>
      <c r="B84" s="105" t="s">
        <v>5</v>
      </c>
      <c r="C84" s="108">
        <f>+C74-(C81)</f>
        <v>0</v>
      </c>
      <c r="D84" s="108">
        <f t="shared" ref="D84:E84" si="25">+D74-(D81)</f>
        <v>3000</v>
      </c>
      <c r="E84" s="108">
        <f t="shared" si="25"/>
        <v>3000</v>
      </c>
      <c r="F84" s="229"/>
    </row>
    <row r="85" spans="1:6" ht="45" customHeight="1" x14ac:dyDescent="0.35">
      <c r="A85" s="213"/>
      <c r="B85" s="105" t="s">
        <v>11</v>
      </c>
      <c r="C85" s="107" t="str">
        <f>IF(C84=0,"",+C84/C74)</f>
        <v/>
      </c>
      <c r="D85" s="107">
        <f t="shared" ref="D85:E85" si="26">IF(D84=0,"",+D84/D74)</f>
        <v>0.6</v>
      </c>
      <c r="E85" s="107">
        <f t="shared" si="26"/>
        <v>0.6</v>
      </c>
      <c r="F85" s="230"/>
    </row>
    <row r="86" spans="1:6" ht="17.5" customHeight="1" x14ac:dyDescent="0.35">
      <c r="A86" s="148" t="str">
        <f ca="1">Translations!$A$33</f>
        <v>Besoins du pays couverts par la somme allouée et l’allocation au-delà</v>
      </c>
      <c r="B86" s="103"/>
      <c r="C86" s="103"/>
      <c r="D86" s="103"/>
      <c r="E86" s="103"/>
      <c r="F86" s="124"/>
    </row>
    <row r="87" spans="1:6" ht="45" customHeight="1" x14ac:dyDescent="0.35">
      <c r="A87" s="212" t="str">
        <f ca="1">Translations!$A$66</f>
        <v>E. Nombre d'ASC qui doivent recevoir une formation continue basée sur les compétences grâce au montant de l'allocation</v>
      </c>
      <c r="B87" s="106" t="s">
        <v>5</v>
      </c>
      <c r="C87" s="121">
        <v>0</v>
      </c>
      <c r="D87" s="121">
        <v>3000</v>
      </c>
      <c r="E87" s="121">
        <v>3000</v>
      </c>
      <c r="F87" s="214" t="s">
        <v>1079</v>
      </c>
    </row>
    <row r="88" spans="1:6" ht="45" customHeight="1" x14ac:dyDescent="0.35">
      <c r="A88" s="213"/>
      <c r="B88" s="106" t="s">
        <v>11</v>
      </c>
      <c r="C88" s="107" t="str">
        <f>IF(C87=0,"",+C87/C74)</f>
        <v/>
      </c>
      <c r="D88" s="107">
        <f t="shared" ref="D88:E88" si="27">IF(D87=0,"",+D87/D74)</f>
        <v>0.6</v>
      </c>
      <c r="E88" s="107">
        <f t="shared" si="27"/>
        <v>0.6</v>
      </c>
      <c r="F88" s="215"/>
    </row>
    <row r="89" spans="1:6" ht="45" customHeight="1" x14ac:dyDescent="0.35">
      <c r="A89" s="212" t="str">
        <f ca="1">Translations!$A$67</f>
        <v>F. Nombre d'ASC qui doivent recevoir une formation continue basée sur les compétences par toutes les sources: C+E</v>
      </c>
      <c r="B89" s="106" t="s">
        <v>5</v>
      </c>
      <c r="C89" s="108">
        <f>+C87+C81</f>
        <v>0</v>
      </c>
      <c r="D89" s="108">
        <f t="shared" ref="D89:E89" si="28">+D87+D81</f>
        <v>5000</v>
      </c>
      <c r="E89" s="108">
        <f t="shared" si="28"/>
        <v>5000</v>
      </c>
      <c r="F89" s="229"/>
    </row>
    <row r="90" spans="1:6" ht="45" customHeight="1" x14ac:dyDescent="0.35">
      <c r="A90" s="213"/>
      <c r="B90" s="106" t="s">
        <v>11</v>
      </c>
      <c r="C90" s="107" t="str">
        <f>IF(C89=0,"",+C89/C74)</f>
        <v/>
      </c>
      <c r="D90" s="107">
        <f t="shared" ref="D90:E90" si="29">IF(D89=0,"",+D89/D74)</f>
        <v>1</v>
      </c>
      <c r="E90" s="107">
        <f t="shared" si="29"/>
        <v>1</v>
      </c>
      <c r="F90" s="230"/>
    </row>
    <row r="91" spans="1:6" ht="45" customHeight="1" x14ac:dyDescent="0.35">
      <c r="A91" s="212" t="str">
        <f ca="1">Translations!$A$36</f>
        <v xml:space="preserve">G. Déficit restant pour atteindre les cibles nationales: B – F </v>
      </c>
      <c r="B91" s="106" t="s">
        <v>5</v>
      </c>
      <c r="C91" s="108">
        <f>+C74-(C89)</f>
        <v>0</v>
      </c>
      <c r="D91" s="108">
        <f t="shared" ref="D91:E91" si="30">+D74-(D89)</f>
        <v>0</v>
      </c>
      <c r="E91" s="108">
        <f t="shared" si="30"/>
        <v>0</v>
      </c>
      <c r="F91" s="235"/>
    </row>
    <row r="92" spans="1:6" ht="45" customHeight="1" x14ac:dyDescent="0.35">
      <c r="A92" s="213"/>
      <c r="B92" s="106" t="s">
        <v>11</v>
      </c>
      <c r="C92" s="107" t="str">
        <f>IF(C91=0,"",+C91/C74)</f>
        <v/>
      </c>
      <c r="D92" s="107" t="str">
        <f t="shared" ref="D92:E92" si="31">IF(D91=0,"",+D91/D74)</f>
        <v/>
      </c>
      <c r="E92" s="107" t="str">
        <f t="shared" si="31"/>
        <v/>
      </c>
      <c r="F92" s="236"/>
    </row>
    <row r="93" spans="1:6" x14ac:dyDescent="0.35">
      <c r="A93" s="109"/>
      <c r="B93" s="46"/>
      <c r="C93" s="46"/>
      <c r="D93" s="46"/>
      <c r="E93" s="46"/>
      <c r="F93" s="46"/>
    </row>
    <row r="94" spans="1:6" x14ac:dyDescent="0.35">
      <c r="A94" s="109"/>
      <c r="B94" s="46"/>
      <c r="C94" s="46"/>
      <c r="D94" s="46"/>
      <c r="E94" s="46"/>
      <c r="F94" s="46"/>
    </row>
    <row r="95" spans="1:6" ht="30" customHeight="1" x14ac:dyDescent="0.35">
      <c r="A95" s="145" t="str">
        <f ca="1">Translations!A7</f>
        <v>Tableau des lacunes programmatiques CHW 4 - Couverture des coûts des supervisions formatives intégrées</v>
      </c>
      <c r="B95" s="146"/>
      <c r="C95" s="146"/>
      <c r="D95" s="146"/>
      <c r="E95" s="146"/>
      <c r="F95" s="147"/>
    </row>
    <row r="96" spans="1:6" ht="45" customHeight="1" x14ac:dyDescent="0.35">
      <c r="A96" s="99" t="str">
        <f ca="1">Translations!$A$12</f>
        <v>Indicateur de couverture sélectionné</v>
      </c>
      <c r="B96" s="217" t="str">
        <f ca="1">'RSSH drop-down'!$B7</f>
        <v xml:space="preserve">Pourcentage  d’ASC qui ont reçu  une supervision formative intégrée </v>
      </c>
      <c r="C96" s="218"/>
      <c r="D96" s="218"/>
      <c r="E96" s="218"/>
      <c r="F96" s="219"/>
    </row>
    <row r="97" spans="1:6" ht="17.5" customHeight="1" x14ac:dyDescent="0.35">
      <c r="A97" s="148" t="str">
        <f ca="1">Translations!$A$13</f>
        <v>Couverture nationale actuelle</v>
      </c>
      <c r="B97" s="110"/>
      <c r="C97" s="110"/>
      <c r="D97" s="110"/>
      <c r="E97" s="110"/>
      <c r="F97" s="149"/>
    </row>
    <row r="98" spans="1:6" ht="45" customHeight="1" x14ac:dyDescent="0.35">
      <c r="A98" s="150" t="str">
        <f ca="1">Translations!$A$14</f>
        <v>Indiquez les résultats les plus récents</v>
      </c>
      <c r="B98" s="172">
        <v>0.8</v>
      </c>
      <c r="C98" s="101" t="str">
        <f ca="1">Translations!$A$15</f>
        <v>Année</v>
      </c>
      <c r="D98" s="122">
        <v>2022</v>
      </c>
      <c r="E98" s="102" t="str">
        <f ca="1">Translations!$A$16</f>
        <v>Source des données</v>
      </c>
      <c r="F98" s="132"/>
    </row>
    <row r="99" spans="1:6" ht="45" customHeight="1" x14ac:dyDescent="0.35">
      <c r="A99" s="151" t="str">
        <f ca="1">Translations!$A$17</f>
        <v>Observations</v>
      </c>
      <c r="B99" s="220" t="s">
        <v>1083</v>
      </c>
      <c r="C99" s="221"/>
      <c r="D99" s="221"/>
      <c r="E99" s="221"/>
      <c r="F99" s="222"/>
    </row>
    <row r="100" spans="1:6" ht="45" customHeight="1" x14ac:dyDescent="0.35">
      <c r="A100" s="227"/>
      <c r="B100" s="225"/>
      <c r="C100" s="101" t="str">
        <f ca="1">Translations!$A$18</f>
        <v>Année 1</v>
      </c>
      <c r="D100" s="101" t="str">
        <f ca="1">Translations!$A$19</f>
        <v>Année 2</v>
      </c>
      <c r="E100" s="101" t="str">
        <f ca="1">Translations!$A$20</f>
        <v>Année 3</v>
      </c>
      <c r="F100" s="223" t="str">
        <f ca="1">Translations!$A$23</f>
        <v>Observations/Hypothèses</v>
      </c>
    </row>
    <row r="101" spans="1:6" ht="45" customHeight="1" x14ac:dyDescent="0.35">
      <c r="A101" s="228"/>
      <c r="B101" s="226"/>
      <c r="C101" s="123">
        <v>2024</v>
      </c>
      <c r="D101" s="123">
        <v>2025</v>
      </c>
      <c r="E101" s="123">
        <v>2026</v>
      </c>
      <c r="F101" s="224"/>
    </row>
    <row r="102" spans="1:6" ht="17.5" customHeight="1" x14ac:dyDescent="0.35">
      <c r="A102" s="148" t="str">
        <f ca="1">Translations!$A$24</f>
        <v>Estimation des besoins actuels du pays</v>
      </c>
      <c r="B102" s="110"/>
      <c r="C102" s="110"/>
      <c r="D102" s="110"/>
      <c r="E102" s="110"/>
      <c r="F102" s="149"/>
    </row>
    <row r="103" spans="1:6" ht="45" customHeight="1" x14ac:dyDescent="0.35">
      <c r="A103" s="153" t="str">
        <f ca="1">Translations!$A$25</f>
        <v>A. Estimation du total de populations dans le besoin/à risque</v>
      </c>
      <c r="B103" s="105" t="s">
        <v>5</v>
      </c>
      <c r="C103" s="44">
        <v>8000</v>
      </c>
      <c r="D103" s="44">
        <v>9000</v>
      </c>
      <c r="E103" s="44">
        <v>10000</v>
      </c>
      <c r="F103" s="154" t="s">
        <v>1075</v>
      </c>
    </row>
    <row r="104" spans="1:6" ht="45" customHeight="1" x14ac:dyDescent="0.35">
      <c r="A104" s="212" t="str">
        <f ca="1">Translations!$A$26</f>
        <v xml:space="preserve">B. Cibles nationale du nombre d’ASC selon le PSN ou un autre nombre convenu </v>
      </c>
      <c r="B104" s="106" t="s">
        <v>5</v>
      </c>
      <c r="C104" s="44">
        <v>6000</v>
      </c>
      <c r="D104" s="44">
        <v>8000</v>
      </c>
      <c r="E104" s="44">
        <v>10000</v>
      </c>
      <c r="F104" s="214" t="s">
        <v>1076</v>
      </c>
    </row>
    <row r="105" spans="1:6" ht="45" customHeight="1" x14ac:dyDescent="0.35">
      <c r="A105" s="213"/>
      <c r="B105" s="106" t="s">
        <v>11</v>
      </c>
      <c r="C105" s="107">
        <f>IF(C104=0,"",+C104/C103)</f>
        <v>0.75</v>
      </c>
      <c r="D105" s="107">
        <f t="shared" ref="D105:E105" si="32">IF(D104=0,"",+D104/D103)</f>
        <v>0.88888888888888884</v>
      </c>
      <c r="E105" s="107">
        <f t="shared" si="32"/>
        <v>1</v>
      </c>
      <c r="F105" s="215"/>
    </row>
    <row r="106" spans="1:6" ht="17.5" customHeight="1" x14ac:dyDescent="0.35">
      <c r="A106" s="148" t="str">
        <f ca="1">Translations!$A$27</f>
        <v>Besoins du pays déjà couverts</v>
      </c>
      <c r="B106" s="110"/>
      <c r="C106" s="110"/>
      <c r="D106" s="110"/>
      <c r="E106" s="110"/>
      <c r="F106" s="149"/>
    </row>
    <row r="107" spans="1:6" ht="45" customHeight="1" x14ac:dyDescent="0.35">
      <c r="A107" s="212" t="str">
        <f ca="1">Translations!$A$69</f>
        <v>C1. Nombre d'ASC qui doivent recevoir une supervision formative intégrée grâce aux ressources nationales</v>
      </c>
      <c r="B107" s="105" t="s">
        <v>5</v>
      </c>
      <c r="C107" s="121">
        <v>0</v>
      </c>
      <c r="D107" s="121">
        <v>0</v>
      </c>
      <c r="E107" s="121">
        <v>0</v>
      </c>
      <c r="F107" s="214" t="s">
        <v>1077</v>
      </c>
    </row>
    <row r="108" spans="1:6" ht="45" customHeight="1" x14ac:dyDescent="0.35">
      <c r="A108" s="213"/>
      <c r="B108" s="105" t="s">
        <v>11</v>
      </c>
      <c r="C108" s="107" t="str">
        <f>IF(C107=0,"",+C107/C104)</f>
        <v/>
      </c>
      <c r="D108" s="107" t="str">
        <f t="shared" ref="D108:E108" si="33">IF(D107=0,"",+D107/D104)</f>
        <v/>
      </c>
      <c r="E108" s="107" t="str">
        <f t="shared" si="33"/>
        <v/>
      </c>
      <c r="F108" s="215"/>
    </row>
    <row r="109" spans="1:6" ht="45" customHeight="1" x14ac:dyDescent="0.35">
      <c r="A109" s="212" t="str">
        <f ca="1">Translations!$A$70</f>
        <v>C2. Nombre d'ASC devant bénéficier d'une supervision formative intégrée par le biais de ressources externes non financées par le Fonds mondial</v>
      </c>
      <c r="B109" s="105" t="s">
        <v>5</v>
      </c>
      <c r="C109" s="121">
        <v>2000</v>
      </c>
      <c r="D109" s="121">
        <v>2000</v>
      </c>
      <c r="E109" s="121">
        <v>2000</v>
      </c>
      <c r="F109" s="214" t="s">
        <v>1078</v>
      </c>
    </row>
    <row r="110" spans="1:6" ht="45" customHeight="1" x14ac:dyDescent="0.35">
      <c r="A110" s="213"/>
      <c r="B110" s="105" t="s">
        <v>11</v>
      </c>
      <c r="C110" s="107">
        <f>IF(C109=0,"",+C109/C104)</f>
        <v>0.33333333333333331</v>
      </c>
      <c r="D110" s="107">
        <f t="shared" ref="D110:E110" si="34">IF(D109=0,"",+D109/D104)</f>
        <v>0.25</v>
      </c>
      <c r="E110" s="107">
        <f t="shared" si="34"/>
        <v>0.2</v>
      </c>
      <c r="F110" s="215"/>
    </row>
    <row r="111" spans="1:6" ht="45" customHeight="1" x14ac:dyDescent="0.35">
      <c r="A111" s="212" t="str">
        <f ca="1">Translations!$A$71</f>
        <v>C. Nombre d'ASC qui doivent bénéficier d'une supervision formative intégrée par le biais de ressources nationales + externes non liées au Fonds mondial</v>
      </c>
      <c r="B111" s="105" t="s">
        <v>5</v>
      </c>
      <c r="C111" s="108">
        <f>+C107+C109</f>
        <v>2000</v>
      </c>
      <c r="D111" s="108">
        <f>+D107+D109</f>
        <v>2000</v>
      </c>
      <c r="E111" s="108">
        <f>+E107+E109</f>
        <v>2000</v>
      </c>
      <c r="F111" s="214" t="s">
        <v>1077</v>
      </c>
    </row>
    <row r="112" spans="1:6" ht="45" customHeight="1" x14ac:dyDescent="0.35">
      <c r="A112" s="213"/>
      <c r="B112" s="105" t="s">
        <v>11</v>
      </c>
      <c r="C112" s="107">
        <f>IF(C111=0,"",+C111/C104)</f>
        <v>0.33333333333333331</v>
      </c>
      <c r="D112" s="107">
        <f t="shared" ref="D112:E112" si="35">IF(D111=0,"",+D111/D104)</f>
        <v>0.25</v>
      </c>
      <c r="E112" s="107">
        <f t="shared" si="35"/>
        <v>0.2</v>
      </c>
      <c r="F112" s="215"/>
    </row>
    <row r="113" spans="1:6" ht="17.5" customHeight="1" x14ac:dyDescent="0.35">
      <c r="A113" s="148" t="str">
        <f ca="1">Translations!$A$31</f>
        <v>Lacune programmatique</v>
      </c>
      <c r="B113" s="110"/>
      <c r="C113" s="110"/>
      <c r="D113" s="110"/>
      <c r="E113" s="110"/>
      <c r="F113" s="149"/>
    </row>
    <row r="114" spans="1:6" ht="45" customHeight="1" x14ac:dyDescent="0.35">
      <c r="A114" s="212" t="str">
        <f ca="1">Translations!$A$32</f>
        <v>D. Déficit annuel attendu pour atteindre les cibles » B – C</v>
      </c>
      <c r="B114" s="105" t="s">
        <v>5</v>
      </c>
      <c r="C114" s="108">
        <f>+C104-(C111)</f>
        <v>4000</v>
      </c>
      <c r="D114" s="108">
        <f t="shared" ref="D114:E114" si="36">+D104-(D111)</f>
        <v>6000</v>
      </c>
      <c r="E114" s="108">
        <f t="shared" si="36"/>
        <v>8000</v>
      </c>
      <c r="F114" s="229"/>
    </row>
    <row r="115" spans="1:6" ht="45" customHeight="1" x14ac:dyDescent="0.35">
      <c r="A115" s="213"/>
      <c r="B115" s="105" t="s">
        <v>11</v>
      </c>
      <c r="C115" s="107">
        <f>IF(C114=0,"",+C114/C104)</f>
        <v>0.66666666666666663</v>
      </c>
      <c r="D115" s="107">
        <f t="shared" ref="D115:E115" si="37">IF(D114=0,"",+D114/D104)</f>
        <v>0.75</v>
      </c>
      <c r="E115" s="107">
        <f t="shared" si="37"/>
        <v>0.8</v>
      </c>
      <c r="F115" s="230"/>
    </row>
    <row r="116" spans="1:6" ht="17.5" customHeight="1" x14ac:dyDescent="0.35">
      <c r="A116" s="148" t="str">
        <f ca="1">Translations!$A$33</f>
        <v>Besoins du pays couverts par la somme allouée et l’allocation au-delà</v>
      </c>
      <c r="B116" s="103"/>
      <c r="C116" s="103"/>
      <c r="D116" s="103"/>
      <c r="E116" s="103"/>
      <c r="F116" s="124"/>
    </row>
    <row r="117" spans="1:6" ht="45" customHeight="1" x14ac:dyDescent="0.35">
      <c r="A117" s="212" t="str">
        <f ca="1">Translations!$A$72</f>
        <v>E. Nombre d'ASC qui doivent recevoir une supervision formative intégrée grâce au montant de l'allocation</v>
      </c>
      <c r="B117" s="106" t="s">
        <v>5</v>
      </c>
      <c r="C117" s="121">
        <v>4000</v>
      </c>
      <c r="D117" s="121">
        <v>6000</v>
      </c>
      <c r="E117" s="121">
        <v>8000</v>
      </c>
      <c r="F117" s="214" t="s">
        <v>1079</v>
      </c>
    </row>
    <row r="118" spans="1:6" ht="45" customHeight="1" x14ac:dyDescent="0.35">
      <c r="A118" s="213"/>
      <c r="B118" s="106" t="s">
        <v>11</v>
      </c>
      <c r="C118" s="107">
        <f>IF(C117=0,"",+C117/C104)</f>
        <v>0.66666666666666663</v>
      </c>
      <c r="D118" s="107">
        <f t="shared" ref="D118:E118" si="38">IF(D117=0,"",+D117/D104)</f>
        <v>0.75</v>
      </c>
      <c r="E118" s="107">
        <f t="shared" si="38"/>
        <v>0.8</v>
      </c>
      <c r="F118" s="215"/>
    </row>
    <row r="119" spans="1:6" ht="45" customHeight="1" x14ac:dyDescent="0.35">
      <c r="A119" s="212" t="str">
        <f ca="1">Translations!$A$73</f>
        <v>F. Nombre d'ASC qui doivent recevoir une formation continue basée sur les compétences par toutes les sources: C+E</v>
      </c>
      <c r="B119" s="106" t="s">
        <v>5</v>
      </c>
      <c r="C119" s="108">
        <f>+C117+C111</f>
        <v>6000</v>
      </c>
      <c r="D119" s="108">
        <f t="shared" ref="D119:E119" si="39">+D117+D111</f>
        <v>8000</v>
      </c>
      <c r="E119" s="108">
        <f t="shared" si="39"/>
        <v>10000</v>
      </c>
      <c r="F119" s="229"/>
    </row>
    <row r="120" spans="1:6" ht="45" customHeight="1" x14ac:dyDescent="0.35">
      <c r="A120" s="213"/>
      <c r="B120" s="106" t="s">
        <v>11</v>
      </c>
      <c r="C120" s="107">
        <f>IF(C119=0,"",+C119/C104)</f>
        <v>1</v>
      </c>
      <c r="D120" s="107">
        <f t="shared" ref="D120:E120" si="40">IF(D119=0,"",+D119/D104)</f>
        <v>1</v>
      </c>
      <c r="E120" s="107">
        <f t="shared" si="40"/>
        <v>1</v>
      </c>
      <c r="F120" s="230"/>
    </row>
    <row r="121" spans="1:6" ht="45" customHeight="1" x14ac:dyDescent="0.35">
      <c r="A121" s="212" t="str">
        <f ca="1">Translations!$A$36</f>
        <v xml:space="preserve">G. Déficit restant pour atteindre les cibles nationales: B – F </v>
      </c>
      <c r="B121" s="106" t="s">
        <v>5</v>
      </c>
      <c r="C121" s="108">
        <f>+C104-(C119)</f>
        <v>0</v>
      </c>
      <c r="D121" s="108">
        <f t="shared" ref="D121:E121" si="41">+D104-(D119)</f>
        <v>0</v>
      </c>
      <c r="E121" s="108">
        <f t="shared" si="41"/>
        <v>0</v>
      </c>
      <c r="F121" s="229"/>
    </row>
    <row r="122" spans="1:6" ht="45" customHeight="1" x14ac:dyDescent="0.35">
      <c r="A122" s="213"/>
      <c r="B122" s="106" t="s">
        <v>11</v>
      </c>
      <c r="C122" s="107" t="str">
        <f>IF(C121=0,"",+C121/C104)</f>
        <v/>
      </c>
      <c r="D122" s="107" t="str">
        <f t="shared" ref="D122:E122" si="42">IF(D121=0,"",+D121/D104)</f>
        <v/>
      </c>
      <c r="E122" s="107" t="str">
        <f t="shared" si="42"/>
        <v/>
      </c>
      <c r="F122" s="230"/>
    </row>
    <row r="123" spans="1:6" ht="42" hidden="1" customHeight="1" thickBot="1" x14ac:dyDescent="0.4">
      <c r="A123" s="231" t="e">
        <f>Translations!#REF!</f>
        <v>#REF!</v>
      </c>
      <c r="B123" s="47" t="s">
        <v>5</v>
      </c>
      <c r="C123" s="48">
        <f>+C119+C121</f>
        <v>6000</v>
      </c>
      <c r="D123" s="48">
        <f t="shared" ref="D123:E123" si="43">+D119+D121</f>
        <v>8000</v>
      </c>
      <c r="E123" s="48">
        <f t="shared" si="43"/>
        <v>10000</v>
      </c>
      <c r="F123" s="233"/>
    </row>
    <row r="124" spans="1:6" ht="42" hidden="1" customHeight="1" x14ac:dyDescent="0.35">
      <c r="A124" s="232"/>
      <c r="B124" s="49" t="s">
        <v>11</v>
      </c>
      <c r="C124" s="50">
        <f>IF(C123=0,"",+C123/C103)</f>
        <v>0.75</v>
      </c>
      <c r="D124" s="50">
        <f t="shared" ref="D124:E124" si="44">IF(D123=0,"",+D123/D103)</f>
        <v>0.88888888888888884</v>
      </c>
      <c r="E124" s="50">
        <f t="shared" si="44"/>
        <v>1</v>
      </c>
      <c r="F124" s="234"/>
    </row>
    <row r="125" spans="1:6" x14ac:dyDescent="0.35">
      <c r="A125" s="111"/>
      <c r="B125" s="46"/>
      <c r="C125" s="46"/>
      <c r="D125" s="46"/>
      <c r="E125" s="46"/>
      <c r="F125" s="46"/>
    </row>
    <row r="126" spans="1:6" x14ac:dyDescent="0.35">
      <c r="A126" s="111"/>
      <c r="B126" s="46"/>
      <c r="C126" s="46"/>
      <c r="D126" s="46"/>
      <c r="E126" s="46"/>
      <c r="F126" s="46"/>
    </row>
    <row r="127" spans="1:6" ht="30" customHeight="1" x14ac:dyDescent="0.35">
      <c r="A127" s="145" t="str">
        <f ca="1">Translations!A8</f>
        <v>Tableau des lacunes programmatiques CHW 5 – Couverture des coûts d’équipements</v>
      </c>
      <c r="B127" s="146"/>
      <c r="C127" s="146"/>
      <c r="D127" s="146"/>
      <c r="E127" s="146"/>
      <c r="F127" s="147"/>
    </row>
    <row r="128" spans="1:6" ht="45" customHeight="1" x14ac:dyDescent="0.35">
      <c r="A128" s="99" t="str">
        <f ca="1">Translations!$A$12</f>
        <v>Indicateur de couverture sélectionné</v>
      </c>
      <c r="B128" s="217" t="str">
        <f ca="1">'RSSH drop-down'!$B8</f>
        <v>Pourcentage  d’ASC qui ont reçu un équipement</v>
      </c>
      <c r="C128" s="218"/>
      <c r="D128" s="218"/>
      <c r="E128" s="218"/>
      <c r="F128" s="219"/>
    </row>
    <row r="129" spans="1:6" ht="17.5" customHeight="1" x14ac:dyDescent="0.35">
      <c r="A129" s="148" t="str">
        <f ca="1">Translations!$A$13</f>
        <v>Couverture nationale actuelle</v>
      </c>
      <c r="B129" s="110"/>
      <c r="C129" s="110"/>
      <c r="D129" s="110"/>
      <c r="E129" s="110"/>
      <c r="F129" s="149"/>
    </row>
    <row r="130" spans="1:6" ht="45" customHeight="1" x14ac:dyDescent="0.35">
      <c r="A130" s="150" t="str">
        <f ca="1">Translations!$A$14</f>
        <v>Indiquez les résultats les plus récents</v>
      </c>
      <c r="B130" s="172">
        <v>0.8</v>
      </c>
      <c r="C130" s="101" t="str">
        <f ca="1">Translations!$A$15</f>
        <v>Année</v>
      </c>
      <c r="D130" s="122">
        <v>2022</v>
      </c>
      <c r="E130" s="102" t="str">
        <f ca="1">Translations!$A$16</f>
        <v>Source des données</v>
      </c>
      <c r="F130" s="132"/>
    </row>
    <row r="131" spans="1:6" ht="45" customHeight="1" x14ac:dyDescent="0.35">
      <c r="A131" s="151" t="str">
        <f ca="1">Translations!$A$17</f>
        <v>Observations</v>
      </c>
      <c r="B131" s="220" t="s">
        <v>1083</v>
      </c>
      <c r="C131" s="221"/>
      <c r="D131" s="221"/>
      <c r="E131" s="221"/>
      <c r="F131" s="222"/>
    </row>
    <row r="132" spans="1:6" ht="45" customHeight="1" x14ac:dyDescent="0.35">
      <c r="A132" s="227"/>
      <c r="B132" s="105"/>
      <c r="C132" s="101" t="str">
        <f ca="1">Translations!$A$18</f>
        <v>Année 1</v>
      </c>
      <c r="D132" s="101" t="str">
        <f ca="1">Translations!$A$19</f>
        <v>Année 2</v>
      </c>
      <c r="E132" s="101" t="str">
        <f ca="1">Translations!$A$20</f>
        <v>Année 3</v>
      </c>
      <c r="F132" s="223" t="str">
        <f ca="1">Translations!$A$23</f>
        <v>Observations/Hypothèses</v>
      </c>
    </row>
    <row r="133" spans="1:6" ht="45" customHeight="1" x14ac:dyDescent="0.35">
      <c r="A133" s="228"/>
      <c r="B133" s="105"/>
      <c r="C133" s="123">
        <v>2024</v>
      </c>
      <c r="D133" s="123">
        <v>2025</v>
      </c>
      <c r="E133" s="123">
        <v>2026</v>
      </c>
      <c r="F133" s="224"/>
    </row>
    <row r="134" spans="1:6" ht="17.5" customHeight="1" x14ac:dyDescent="0.35">
      <c r="A134" s="148" t="str">
        <f ca="1">Translations!$A$24</f>
        <v>Estimation des besoins actuels du pays</v>
      </c>
      <c r="B134" s="112"/>
      <c r="C134" s="112"/>
      <c r="D134" s="112"/>
      <c r="E134" s="112"/>
      <c r="F134" s="152"/>
    </row>
    <row r="135" spans="1:6" ht="45" customHeight="1" x14ac:dyDescent="0.35">
      <c r="A135" s="153" t="str">
        <f ca="1">Translations!$A$25</f>
        <v>A. Estimation du total de populations dans le besoin/à risque</v>
      </c>
      <c r="B135" s="105" t="s">
        <v>5</v>
      </c>
      <c r="C135" s="44">
        <v>8000</v>
      </c>
      <c r="D135" s="44">
        <v>9000</v>
      </c>
      <c r="E135" s="44">
        <v>10000</v>
      </c>
      <c r="F135" s="154" t="s">
        <v>1075</v>
      </c>
    </row>
    <row r="136" spans="1:6" ht="45" customHeight="1" x14ac:dyDescent="0.35">
      <c r="A136" s="212" t="str">
        <f ca="1">Translations!$A$26</f>
        <v xml:space="preserve">B. Cibles nationale du nombre d’ASC selon le PSN ou un autre nombre convenu </v>
      </c>
      <c r="B136" s="106" t="s">
        <v>5</v>
      </c>
      <c r="C136" s="44">
        <v>6000</v>
      </c>
      <c r="D136" s="44">
        <v>8000</v>
      </c>
      <c r="E136" s="44">
        <v>10000</v>
      </c>
      <c r="F136" s="214" t="s">
        <v>1076</v>
      </c>
    </row>
    <row r="137" spans="1:6" ht="45" customHeight="1" x14ac:dyDescent="0.35">
      <c r="A137" s="213"/>
      <c r="B137" s="106" t="s">
        <v>11</v>
      </c>
      <c r="C137" s="107">
        <f>IF(C136=0,"",+C136/C135)</f>
        <v>0.75</v>
      </c>
      <c r="D137" s="107">
        <f t="shared" ref="D137:E137" si="45">IF(D136=0,"",+D136/D135)</f>
        <v>0.88888888888888884</v>
      </c>
      <c r="E137" s="107">
        <f t="shared" si="45"/>
        <v>1</v>
      </c>
      <c r="F137" s="215"/>
    </row>
    <row r="138" spans="1:6" ht="17.5" customHeight="1" x14ac:dyDescent="0.35">
      <c r="A138" s="148" t="str">
        <f ca="1">Translations!$A$27</f>
        <v>Besoins du pays déjà couverts</v>
      </c>
      <c r="B138" s="112"/>
      <c r="C138" s="112"/>
      <c r="D138" s="112"/>
      <c r="E138" s="112"/>
      <c r="F138" s="152"/>
    </row>
    <row r="139" spans="1:6" ht="45" customHeight="1" x14ac:dyDescent="0.35">
      <c r="A139" s="212" t="str">
        <f ca="1">Translations!$A$75</f>
        <v>C1. Nombre d'ASC qui doivent recevoir une supervision formative intégrée grâce aux ressources nationales</v>
      </c>
      <c r="B139" s="105" t="s">
        <v>5</v>
      </c>
      <c r="C139" s="121">
        <v>0</v>
      </c>
      <c r="D139" s="121">
        <v>0</v>
      </c>
      <c r="E139" s="121">
        <v>0</v>
      </c>
      <c r="F139" s="214" t="s">
        <v>1077</v>
      </c>
    </row>
    <row r="140" spans="1:6" ht="45" customHeight="1" x14ac:dyDescent="0.35">
      <c r="A140" s="213"/>
      <c r="B140" s="105" t="s">
        <v>11</v>
      </c>
      <c r="C140" s="107" t="str">
        <f>IF(C139=0,"",+C139/C136)</f>
        <v/>
      </c>
      <c r="D140" s="107" t="str">
        <f t="shared" ref="D140:E140" si="46">IF(D139=0,"",+D139/D136)</f>
        <v/>
      </c>
      <c r="E140" s="113" t="str">
        <f t="shared" si="46"/>
        <v/>
      </c>
      <c r="F140" s="215"/>
    </row>
    <row r="141" spans="1:6" ht="45" customHeight="1" x14ac:dyDescent="0.35">
      <c r="A141" s="212" t="str">
        <f ca="1">Translations!$A$76</f>
        <v>C2. Nombre d'ASC devant bénéficier d'une supervision formative intégrée par le biais de ressources externes non financées par le Fonds mondial</v>
      </c>
      <c r="B141" s="105" t="s">
        <v>5</v>
      </c>
      <c r="C141" s="121">
        <v>2000</v>
      </c>
      <c r="D141" s="121">
        <v>2000</v>
      </c>
      <c r="E141" s="121">
        <v>2000</v>
      </c>
      <c r="F141" s="214" t="s">
        <v>1078</v>
      </c>
    </row>
    <row r="142" spans="1:6" ht="45" customHeight="1" x14ac:dyDescent="0.35">
      <c r="A142" s="213"/>
      <c r="B142" s="105" t="s">
        <v>11</v>
      </c>
      <c r="C142" s="107">
        <f>IF(C141=0,"",+C141/C136)</f>
        <v>0.33333333333333331</v>
      </c>
      <c r="D142" s="107">
        <f t="shared" ref="D142:E142" si="47">IF(D141=0,"",+D141/D136)</f>
        <v>0.25</v>
      </c>
      <c r="E142" s="107">
        <f t="shared" si="47"/>
        <v>0.2</v>
      </c>
      <c r="F142" s="215"/>
    </row>
    <row r="143" spans="1:6" ht="45" customHeight="1" x14ac:dyDescent="0.35">
      <c r="A143" s="212" t="str">
        <f ca="1">Translations!$A$77</f>
        <v>C. Nombre d'ASC qui doivent bénéficier d'une supervision formative intégrée par le biais de ressources nationales + externes non liées au Fonds mondial</v>
      </c>
      <c r="B143" s="105" t="s">
        <v>5</v>
      </c>
      <c r="C143" s="108">
        <f>+C139+C141</f>
        <v>2000</v>
      </c>
      <c r="D143" s="108">
        <f>+D139+D141</f>
        <v>2000</v>
      </c>
      <c r="E143" s="108">
        <f>+E139+E141</f>
        <v>2000</v>
      </c>
      <c r="F143" s="214" t="s">
        <v>1077</v>
      </c>
    </row>
    <row r="144" spans="1:6" ht="45" customHeight="1" x14ac:dyDescent="0.35">
      <c r="A144" s="213"/>
      <c r="B144" s="105" t="s">
        <v>11</v>
      </c>
      <c r="C144" s="107">
        <f>IF(C143=0,"",+C143/C136)</f>
        <v>0.33333333333333331</v>
      </c>
      <c r="D144" s="107">
        <f t="shared" ref="D144:E144" si="48">IF(D143=0,"",+D143/D136)</f>
        <v>0.25</v>
      </c>
      <c r="E144" s="107">
        <f t="shared" si="48"/>
        <v>0.2</v>
      </c>
      <c r="F144" s="215"/>
    </row>
    <row r="145" spans="1:6" ht="17.5" customHeight="1" x14ac:dyDescent="0.35">
      <c r="A145" s="148" t="str">
        <f ca="1">Translations!$A$31</f>
        <v>Lacune programmatique</v>
      </c>
      <c r="B145" s="112"/>
      <c r="C145" s="112"/>
      <c r="D145" s="112"/>
      <c r="E145" s="112"/>
      <c r="F145" s="152"/>
    </row>
    <row r="146" spans="1:6" ht="45" customHeight="1" x14ac:dyDescent="0.35">
      <c r="A146" s="212" t="str">
        <f ca="1">Translations!$A$32</f>
        <v>D. Déficit annuel attendu pour atteindre les cibles » B – C</v>
      </c>
      <c r="B146" s="105" t="s">
        <v>5</v>
      </c>
      <c r="C146" s="108">
        <f>+C136-(C143)</f>
        <v>4000</v>
      </c>
      <c r="D146" s="108">
        <f t="shared" ref="D146:E146" si="49">+D136-(D143)</f>
        <v>6000</v>
      </c>
      <c r="E146" s="108">
        <f t="shared" si="49"/>
        <v>8000</v>
      </c>
      <c r="F146" s="229"/>
    </row>
    <row r="147" spans="1:6" ht="37.5" customHeight="1" x14ac:dyDescent="0.35">
      <c r="A147" s="213"/>
      <c r="B147" s="105" t="s">
        <v>11</v>
      </c>
      <c r="C147" s="107">
        <f>IF(C146=0,"",+C146/C136)</f>
        <v>0.66666666666666663</v>
      </c>
      <c r="D147" s="107">
        <f t="shared" ref="D147:E147" si="50">IF(D146=0,"",+D146/D136)</f>
        <v>0.75</v>
      </c>
      <c r="E147" s="107">
        <f t="shared" si="50"/>
        <v>0.8</v>
      </c>
      <c r="F147" s="230"/>
    </row>
    <row r="148" spans="1:6" ht="17.5" customHeight="1" x14ac:dyDescent="0.35">
      <c r="A148" s="148" t="str">
        <f ca="1">Translations!$A$33</f>
        <v>Besoins du pays couverts par la somme allouée et l’allocation au-delà</v>
      </c>
      <c r="B148" s="103"/>
      <c r="C148" s="103"/>
      <c r="D148" s="103"/>
      <c r="E148" s="103"/>
      <c r="F148" s="124"/>
    </row>
    <row r="149" spans="1:6" ht="45" customHeight="1" x14ac:dyDescent="0.35">
      <c r="A149" s="212" t="str">
        <f ca="1">Translations!$A$78</f>
        <v>E. Nombre d'ASC qui doivent recevoir une supervision formative intégrée grâce au montant de l'allocation</v>
      </c>
      <c r="B149" s="106" t="s">
        <v>5</v>
      </c>
      <c r="C149" s="121">
        <v>4000</v>
      </c>
      <c r="D149" s="121">
        <v>6000</v>
      </c>
      <c r="E149" s="121">
        <v>8000</v>
      </c>
      <c r="F149" s="214" t="s">
        <v>1079</v>
      </c>
    </row>
    <row r="150" spans="1:6" ht="45" customHeight="1" x14ac:dyDescent="0.35">
      <c r="A150" s="213"/>
      <c r="B150" s="106" t="s">
        <v>11</v>
      </c>
      <c r="C150" s="107">
        <f>IF(C149=0,"",+C149/C135)</f>
        <v>0.5</v>
      </c>
      <c r="D150" s="107">
        <f>IF(D149=0,"",+D149/D135)</f>
        <v>0.66666666666666663</v>
      </c>
      <c r="E150" s="107">
        <f>IF(E149=0,"",+E149/E135)</f>
        <v>0.8</v>
      </c>
      <c r="F150" s="215"/>
    </row>
    <row r="151" spans="1:6" ht="45" customHeight="1" x14ac:dyDescent="0.35">
      <c r="A151" s="212" t="str">
        <f ca="1">Translations!$A$79</f>
        <v>F. Nombre d'ASC qui doivent recevoir une supervision formative intégrée par toutes les sources: C+E</v>
      </c>
      <c r="B151" s="106" t="s">
        <v>5</v>
      </c>
      <c r="C151" s="108">
        <f>+C149+C143</f>
        <v>6000</v>
      </c>
      <c r="D151" s="108">
        <f>+D149+D143</f>
        <v>8000</v>
      </c>
      <c r="E151" s="108">
        <f>+E149+E143</f>
        <v>10000</v>
      </c>
      <c r="F151" s="229"/>
    </row>
    <row r="152" spans="1:6" ht="45" customHeight="1" x14ac:dyDescent="0.35">
      <c r="A152" s="213"/>
      <c r="B152" s="106" t="s">
        <v>11</v>
      </c>
      <c r="C152" s="107">
        <f>IF(C151=0,"",+C151/C135)</f>
        <v>0.75</v>
      </c>
      <c r="D152" s="107">
        <f>IF(D151=0,"",+D151/D135)</f>
        <v>0.88888888888888884</v>
      </c>
      <c r="E152" s="107">
        <f>IF(E151=0,"",+E151/E135)</f>
        <v>1</v>
      </c>
      <c r="F152" s="230"/>
    </row>
    <row r="153" spans="1:6" ht="45" customHeight="1" x14ac:dyDescent="0.35">
      <c r="A153" s="212" t="str">
        <f ca="1">Translations!$A$36</f>
        <v xml:space="preserve">G. Déficit restant pour atteindre les cibles nationales: B – F </v>
      </c>
      <c r="B153" s="106" t="s">
        <v>5</v>
      </c>
      <c r="C153" s="108">
        <f>+C136-(C151)</f>
        <v>0</v>
      </c>
      <c r="D153" s="108">
        <f t="shared" ref="D153:E153" si="51">+D136-(D151)</f>
        <v>0</v>
      </c>
      <c r="E153" s="108">
        <f t="shared" si="51"/>
        <v>0</v>
      </c>
      <c r="F153" s="229"/>
    </row>
    <row r="154" spans="1:6" ht="45" customHeight="1" x14ac:dyDescent="0.35">
      <c r="A154" s="213"/>
      <c r="B154" s="106" t="s">
        <v>11</v>
      </c>
      <c r="C154" s="107" t="str">
        <f>IF(C153=0,"",+C153/C136)</f>
        <v/>
      </c>
      <c r="D154" s="107" t="str">
        <f t="shared" ref="D154:E154" si="52">IF(D153=0,"",+D153/D136)</f>
        <v/>
      </c>
      <c r="E154" s="107" t="str">
        <f t="shared" si="52"/>
        <v/>
      </c>
      <c r="F154" s="230"/>
    </row>
    <row r="155" spans="1:6" x14ac:dyDescent="0.35">
      <c r="A155" s="114"/>
      <c r="B155" s="51"/>
      <c r="C155" s="51"/>
      <c r="D155" s="51"/>
      <c r="E155" s="51"/>
      <c r="F155" s="51"/>
    </row>
    <row r="156" spans="1:6" x14ac:dyDescent="0.35">
      <c r="A156" s="114"/>
      <c r="B156" s="51"/>
      <c r="C156" s="51"/>
      <c r="D156" s="51"/>
      <c r="E156" s="51"/>
      <c r="F156" s="51"/>
    </row>
    <row r="157" spans="1:6" s="116" customFormat="1" ht="30" customHeight="1" x14ac:dyDescent="0.45">
      <c r="A157" s="145" t="str">
        <f ca="1">Translations!A9</f>
        <v>Tableau des lacunes programmatiques CHW 6 – Couverture des coûts liés à l’EPI (équipement de protection individuel)</v>
      </c>
      <c r="B157" s="146"/>
      <c r="C157" s="146"/>
      <c r="D157" s="146"/>
      <c r="E157" s="146"/>
      <c r="F157" s="147"/>
    </row>
    <row r="158" spans="1:6" ht="45" customHeight="1" x14ac:dyDescent="0.35">
      <c r="A158" s="99" t="str">
        <f ca="1">Translations!$A$12</f>
        <v>Indicateur de couverture sélectionné</v>
      </c>
      <c r="B158" s="217" t="str">
        <f ca="1">'RSSH drop-down'!$B9</f>
        <v>Pourcentage  d’ASC protégés par un EPI</v>
      </c>
      <c r="C158" s="218"/>
      <c r="D158" s="218"/>
      <c r="E158" s="218"/>
      <c r="F158" s="219"/>
    </row>
    <row r="159" spans="1:6" ht="17.5" customHeight="1" x14ac:dyDescent="0.35">
      <c r="A159" s="148" t="str">
        <f ca="1">Translations!$A$13</f>
        <v>Couverture nationale actuelle</v>
      </c>
      <c r="B159" s="117"/>
      <c r="C159" s="117"/>
      <c r="D159" s="117"/>
      <c r="E159" s="117"/>
      <c r="F159" s="155"/>
    </row>
    <row r="160" spans="1:6" ht="45" customHeight="1" x14ac:dyDescent="0.35">
      <c r="A160" s="150" t="str">
        <f ca="1">Translations!$A$14</f>
        <v>Indiquez les résultats les plus récents</v>
      </c>
      <c r="B160" s="171">
        <v>0.8</v>
      </c>
      <c r="C160" s="101" t="str">
        <f ca="1">Translations!$A$15</f>
        <v>Année</v>
      </c>
      <c r="D160" s="23">
        <v>2022</v>
      </c>
      <c r="E160" s="102" t="str">
        <f ca="1">Translations!$A$16</f>
        <v>Source des données</v>
      </c>
      <c r="F160" s="132"/>
    </row>
    <row r="161" spans="1:6" ht="45" customHeight="1" x14ac:dyDescent="0.35">
      <c r="A161" s="151" t="str">
        <f ca="1">Translations!$A$17</f>
        <v>Observations</v>
      </c>
      <c r="B161" s="220" t="s">
        <v>1083</v>
      </c>
      <c r="C161" s="221"/>
      <c r="D161" s="221"/>
      <c r="E161" s="221"/>
      <c r="F161" s="222"/>
    </row>
    <row r="162" spans="1:6" ht="45" customHeight="1" x14ac:dyDescent="0.35">
      <c r="A162" s="227"/>
      <c r="B162" s="225"/>
      <c r="C162" s="101" t="str">
        <f ca="1">Translations!$A$18</f>
        <v>Année 1</v>
      </c>
      <c r="D162" s="101" t="str">
        <f ca="1">Translations!$A$19</f>
        <v>Année 2</v>
      </c>
      <c r="E162" s="101" t="str">
        <f ca="1">Translations!$A$20</f>
        <v>Année 3</v>
      </c>
      <c r="F162" s="223" t="str">
        <f ca="1">Translations!$A$23</f>
        <v>Observations/Hypothèses</v>
      </c>
    </row>
    <row r="163" spans="1:6" ht="45" customHeight="1" x14ac:dyDescent="0.35">
      <c r="A163" s="228"/>
      <c r="B163" s="226"/>
      <c r="C163" s="120">
        <v>2024</v>
      </c>
      <c r="D163" s="120">
        <v>2025</v>
      </c>
      <c r="E163" s="120">
        <v>2026</v>
      </c>
      <c r="F163" s="224"/>
    </row>
    <row r="164" spans="1:6" ht="17.5" customHeight="1" x14ac:dyDescent="0.35">
      <c r="A164" s="148" t="str">
        <f ca="1">Translations!$A$24</f>
        <v>Estimation des besoins actuels du pays</v>
      </c>
      <c r="B164" s="112"/>
      <c r="C164" s="112"/>
      <c r="D164" s="112"/>
      <c r="E164" s="112"/>
      <c r="F164" s="152"/>
    </row>
    <row r="165" spans="1:6" ht="45" customHeight="1" x14ac:dyDescent="0.35">
      <c r="A165" s="153" t="str">
        <f ca="1">Translations!$A$25</f>
        <v>A. Estimation du total de populations dans le besoin/à risque</v>
      </c>
      <c r="B165" s="105" t="s">
        <v>5</v>
      </c>
      <c r="C165" s="44">
        <v>8000</v>
      </c>
      <c r="D165" s="44">
        <v>9000</v>
      </c>
      <c r="E165" s="44">
        <v>10000</v>
      </c>
      <c r="F165" s="154" t="s">
        <v>1075</v>
      </c>
    </row>
    <row r="166" spans="1:6" ht="45" customHeight="1" x14ac:dyDescent="0.35">
      <c r="A166" s="212" t="str">
        <f ca="1">Translations!$A$26</f>
        <v xml:space="preserve">B. Cibles nationale du nombre d’ASC selon le PSN ou un autre nombre convenu </v>
      </c>
      <c r="B166" s="106" t="s">
        <v>5</v>
      </c>
      <c r="C166" s="44">
        <v>6000</v>
      </c>
      <c r="D166" s="44">
        <v>8000</v>
      </c>
      <c r="E166" s="44">
        <v>10000</v>
      </c>
      <c r="F166" s="214" t="s">
        <v>1076</v>
      </c>
    </row>
    <row r="167" spans="1:6" ht="45" customHeight="1" x14ac:dyDescent="0.35">
      <c r="A167" s="213"/>
      <c r="B167" s="106" t="s">
        <v>11</v>
      </c>
      <c r="C167" s="107">
        <f>IF(C166=0,"",+C166/C165)</f>
        <v>0.75</v>
      </c>
      <c r="D167" s="107">
        <f t="shared" ref="D167:E167" si="53">IF(D166=0,"",+D166/D165)</f>
        <v>0.88888888888888884</v>
      </c>
      <c r="E167" s="107">
        <f t="shared" si="53"/>
        <v>1</v>
      </c>
      <c r="F167" s="215"/>
    </row>
    <row r="168" spans="1:6" ht="17.5" customHeight="1" x14ac:dyDescent="0.35">
      <c r="A168" s="148" t="str">
        <f ca="1">Translations!$A$27</f>
        <v>Besoins du pays déjà couverts</v>
      </c>
      <c r="B168" s="112"/>
      <c r="C168" s="112"/>
      <c r="D168" s="112"/>
      <c r="E168" s="112"/>
      <c r="F168" s="152"/>
    </row>
    <row r="169" spans="1:6" ht="45" customHeight="1" x14ac:dyDescent="0.35">
      <c r="A169" s="212" t="str">
        <f ca="1">Translations!$A$81</f>
        <v>C1. Nombre d'ASC qui doivent être équipés grâce aux ressources nationales.</v>
      </c>
      <c r="B169" s="105" t="s">
        <v>5</v>
      </c>
      <c r="C169" s="44">
        <v>0</v>
      </c>
      <c r="D169" s="44">
        <v>0</v>
      </c>
      <c r="E169" s="44">
        <v>0</v>
      </c>
      <c r="F169" s="214" t="s">
        <v>1077</v>
      </c>
    </row>
    <row r="170" spans="1:6" ht="45" customHeight="1" x14ac:dyDescent="0.35">
      <c r="A170" s="213"/>
      <c r="B170" s="105" t="s">
        <v>11</v>
      </c>
      <c r="C170" s="107" t="str">
        <f>IF(C169=0,"",+C169/C166)</f>
        <v/>
      </c>
      <c r="D170" s="107" t="str">
        <f t="shared" ref="D170:E170" si="54">IF(D169=0,"",+D169/D166)</f>
        <v/>
      </c>
      <c r="E170" s="107" t="str">
        <f t="shared" si="54"/>
        <v/>
      </c>
      <c r="F170" s="215"/>
    </row>
    <row r="171" spans="1:6" ht="45" customHeight="1" x14ac:dyDescent="0.35">
      <c r="A171" s="212" t="str">
        <f ca="1">Translations!$A$82</f>
        <v>C2. Nombre d'ASC qui doivent être équipés grâce à des ressources externes non liées au Fonds mondial</v>
      </c>
      <c r="B171" s="105" t="s">
        <v>5</v>
      </c>
      <c r="C171" s="44">
        <v>2000</v>
      </c>
      <c r="D171" s="44">
        <v>2000</v>
      </c>
      <c r="E171" s="44">
        <v>2000</v>
      </c>
      <c r="F171" s="214" t="s">
        <v>1086</v>
      </c>
    </row>
    <row r="172" spans="1:6" ht="45" customHeight="1" x14ac:dyDescent="0.35">
      <c r="A172" s="213"/>
      <c r="B172" s="105" t="s">
        <v>11</v>
      </c>
      <c r="C172" s="107">
        <f>IF(C171=0,"",+C171/C166)</f>
        <v>0.33333333333333331</v>
      </c>
      <c r="D172" s="107">
        <f t="shared" ref="D172:E172" si="55">IF(D171=0,"",+D171/D166)</f>
        <v>0.25</v>
      </c>
      <c r="E172" s="107">
        <f t="shared" si="55"/>
        <v>0.2</v>
      </c>
      <c r="F172" s="215"/>
    </row>
    <row r="173" spans="1:6" ht="45" customHeight="1" x14ac:dyDescent="0.35">
      <c r="A173" s="212" t="str">
        <f ca="1">Translations!$A$83</f>
        <v>C3. Nombre d'ASC qui qui doivent être équipés par le biais de ressources nationales + ressources externes non liées au Fonds mondial</v>
      </c>
      <c r="B173" s="105" t="s">
        <v>5</v>
      </c>
      <c r="C173" s="108">
        <f>+C169+C171</f>
        <v>2000</v>
      </c>
      <c r="D173" s="108">
        <f>+D169+D171</f>
        <v>2000</v>
      </c>
      <c r="E173" s="108">
        <f>+E169+E171</f>
        <v>2000</v>
      </c>
      <c r="F173" s="214" t="s">
        <v>1077</v>
      </c>
    </row>
    <row r="174" spans="1:6" ht="45" customHeight="1" x14ac:dyDescent="0.35">
      <c r="A174" s="213"/>
      <c r="B174" s="105" t="s">
        <v>11</v>
      </c>
      <c r="C174" s="107">
        <f>IF(C173=0,"",+C173/C166)</f>
        <v>0.33333333333333331</v>
      </c>
      <c r="D174" s="107">
        <f t="shared" ref="D174:E174" si="56">IF(D173=0,"",+D173/D166)</f>
        <v>0.25</v>
      </c>
      <c r="E174" s="107">
        <f t="shared" si="56"/>
        <v>0.2</v>
      </c>
      <c r="F174" s="215"/>
    </row>
    <row r="175" spans="1:6" ht="17.5" customHeight="1" x14ac:dyDescent="0.35">
      <c r="A175" s="148" t="str">
        <f ca="1">Translations!$A$31</f>
        <v>Lacune programmatique</v>
      </c>
      <c r="B175" s="112"/>
      <c r="C175" s="112"/>
      <c r="D175" s="112"/>
      <c r="E175" s="112"/>
      <c r="F175" s="152"/>
    </row>
    <row r="176" spans="1:6" ht="45" customHeight="1" x14ac:dyDescent="0.35">
      <c r="A176" s="212" t="str">
        <f ca="1">Translations!$A$32</f>
        <v>D. Déficit annuel attendu pour atteindre les cibles » B – C</v>
      </c>
      <c r="B176" s="105" t="s">
        <v>5</v>
      </c>
      <c r="C176" s="108">
        <f>+C166-(C173)</f>
        <v>4000</v>
      </c>
      <c r="D176" s="108">
        <f t="shared" ref="D176:E176" si="57">+D166-(D173)</f>
        <v>6000</v>
      </c>
      <c r="E176" s="108">
        <f t="shared" si="57"/>
        <v>8000</v>
      </c>
      <c r="F176" s="214"/>
    </row>
    <row r="177" spans="1:6" ht="45" customHeight="1" x14ac:dyDescent="0.35">
      <c r="A177" s="213"/>
      <c r="B177" s="105" t="s">
        <v>11</v>
      </c>
      <c r="C177" s="107">
        <f>IF(C176=0,"",+C176/C166)</f>
        <v>0.66666666666666663</v>
      </c>
      <c r="D177" s="107">
        <f t="shared" ref="D177:E177" si="58">IF(D176=0,"",+D176/D166)</f>
        <v>0.75</v>
      </c>
      <c r="E177" s="107">
        <f t="shared" si="58"/>
        <v>0.8</v>
      </c>
      <c r="F177" s="215"/>
    </row>
    <row r="178" spans="1:6" ht="17.5" customHeight="1" x14ac:dyDescent="0.35">
      <c r="A178" s="148" t="str">
        <f ca="1">Translations!$A$33</f>
        <v>Besoins du pays couverts par la somme allouée et l’allocation au-delà</v>
      </c>
      <c r="B178" s="118"/>
      <c r="C178" s="118"/>
      <c r="D178" s="118"/>
      <c r="E178" s="118"/>
      <c r="F178" s="156"/>
    </row>
    <row r="179" spans="1:6" ht="45" customHeight="1" x14ac:dyDescent="0.35">
      <c r="A179" s="212" t="str">
        <f ca="1">Translations!$A$84</f>
        <v>E. Nombre d'ASC qui doivent être équipés grâce aux fonds de l’allocation</v>
      </c>
      <c r="B179" s="106" t="s">
        <v>5</v>
      </c>
      <c r="C179" s="44">
        <v>4000</v>
      </c>
      <c r="D179" s="44">
        <v>6000</v>
      </c>
      <c r="E179" s="44">
        <v>8000</v>
      </c>
      <c r="F179" s="214" t="s">
        <v>1079</v>
      </c>
    </row>
    <row r="180" spans="1:6" ht="45" customHeight="1" x14ac:dyDescent="0.35">
      <c r="A180" s="213"/>
      <c r="B180" s="106" t="s">
        <v>11</v>
      </c>
      <c r="C180" s="107">
        <f>IF(C179=0,"",+C179/C166)</f>
        <v>0.66666666666666663</v>
      </c>
      <c r="D180" s="107">
        <f t="shared" ref="D180:E180" si="59">IF(D179=0,"",+D179/D166)</f>
        <v>0.75</v>
      </c>
      <c r="E180" s="107">
        <f t="shared" si="59"/>
        <v>0.8</v>
      </c>
      <c r="F180" s="215"/>
    </row>
    <row r="181" spans="1:6" ht="45" customHeight="1" x14ac:dyDescent="0.35">
      <c r="A181" s="212" t="str">
        <f ca="1">Translations!$A$85</f>
        <v>F. Nombre d'ASC à protéger avec des EPI par toutes les sources: C+E</v>
      </c>
      <c r="B181" s="106" t="s">
        <v>5</v>
      </c>
      <c r="C181" s="108">
        <f>+C179+C173</f>
        <v>6000</v>
      </c>
      <c r="D181" s="108">
        <f>+D179+D173</f>
        <v>8000</v>
      </c>
      <c r="E181" s="108">
        <f>+E179+E173</f>
        <v>10000</v>
      </c>
      <c r="F181" s="214"/>
    </row>
    <row r="182" spans="1:6" ht="45" customHeight="1" x14ac:dyDescent="0.35">
      <c r="A182" s="213"/>
      <c r="B182" s="106" t="s">
        <v>11</v>
      </c>
      <c r="C182" s="107">
        <f>IF(C181=0,"",+C181/C166)</f>
        <v>1</v>
      </c>
      <c r="D182" s="107">
        <f t="shared" ref="D182:E182" si="60">IF(D181=0,"",+D181/D166)</f>
        <v>1</v>
      </c>
      <c r="E182" s="107">
        <f t="shared" si="60"/>
        <v>1</v>
      </c>
      <c r="F182" s="215"/>
    </row>
    <row r="183" spans="1:6" ht="45" customHeight="1" x14ac:dyDescent="0.35">
      <c r="A183" s="212" t="str">
        <f ca="1">Translations!$A$36</f>
        <v xml:space="preserve">G. Déficit restant pour atteindre les cibles nationales: B – F </v>
      </c>
      <c r="B183" s="106" t="s">
        <v>5</v>
      </c>
      <c r="C183" s="108">
        <f>+C166-(C181)</f>
        <v>0</v>
      </c>
      <c r="D183" s="108">
        <f t="shared" ref="D183:E183" si="61">+D166-(D181)</f>
        <v>0</v>
      </c>
      <c r="E183" s="108">
        <f t="shared" si="61"/>
        <v>0</v>
      </c>
      <c r="F183" s="214"/>
    </row>
    <row r="184" spans="1:6" ht="45" customHeight="1" x14ac:dyDescent="0.35">
      <c r="A184" s="213"/>
      <c r="B184" s="106" t="s">
        <v>11</v>
      </c>
      <c r="C184" s="107" t="str">
        <f>IF(C183=0,"",+C183/C166)</f>
        <v/>
      </c>
      <c r="D184" s="107" t="str">
        <f t="shared" ref="D184:E184" si="62">IF(D183=0,"",+D183/D166)</f>
        <v/>
      </c>
      <c r="E184" s="107" t="str">
        <f t="shared" si="62"/>
        <v/>
      </c>
      <c r="F184" s="215"/>
    </row>
    <row r="185" spans="1:6" x14ac:dyDescent="0.35">
      <c r="A185" s="119"/>
    </row>
    <row r="186" spans="1:6" x14ac:dyDescent="0.35">
      <c r="A186" s="119"/>
    </row>
    <row r="187" spans="1:6" ht="30" customHeight="1" x14ac:dyDescent="0.35">
      <c r="A187" s="145" t="str">
        <f ca="1">Translations!$A$10</f>
        <v>Tableau des lacunes programmatiques CHW 7 – Couverture des coûts des produits</v>
      </c>
      <c r="B187" s="146"/>
      <c r="C187" s="146"/>
      <c r="D187" s="146"/>
      <c r="E187" s="146"/>
      <c r="F187" s="147"/>
    </row>
    <row r="188" spans="1:6" ht="45" customHeight="1" x14ac:dyDescent="0.35">
      <c r="A188" s="99" t="str">
        <f ca="1">Translations!$A$12</f>
        <v>Indicateur de couverture sélectionné</v>
      </c>
      <c r="B188" s="217" t="str">
        <f ca="1">'RSSH drop-down'!$B10</f>
        <v>Pourcentage d'agents de santé communautaires à qui l'on a fourni des produits (par exemple, des préservatifs, du lubrifiant selon le paquet de services des agents de santé communautaires)</v>
      </c>
      <c r="C188" s="218"/>
      <c r="D188" s="218"/>
      <c r="E188" s="218"/>
      <c r="F188" s="219"/>
    </row>
    <row r="189" spans="1:6" ht="17.5" customHeight="1" x14ac:dyDescent="0.35">
      <c r="A189" s="148" t="str">
        <f ca="1">Translations!$A$13</f>
        <v>Couverture nationale actuelle</v>
      </c>
      <c r="B189" s="110"/>
      <c r="C189" s="110"/>
      <c r="D189" s="110"/>
      <c r="E189" s="110"/>
      <c r="F189" s="149"/>
    </row>
    <row r="190" spans="1:6" ht="45" customHeight="1" x14ac:dyDescent="0.35">
      <c r="A190" s="150" t="str">
        <f ca="1">Translations!$A$14</f>
        <v>Indiquez les résultats les plus récents</v>
      </c>
      <c r="B190" s="171">
        <v>0.8</v>
      </c>
      <c r="C190" s="101" t="str">
        <f ca="1">Translations!$A$15</f>
        <v>Année</v>
      </c>
      <c r="D190" s="23">
        <v>2022</v>
      </c>
      <c r="E190" s="102" t="str">
        <f ca="1">Translations!$A$16</f>
        <v>Source des données</v>
      </c>
      <c r="F190" s="132"/>
    </row>
    <row r="191" spans="1:6" ht="45" customHeight="1" x14ac:dyDescent="0.35">
      <c r="A191" s="151" t="str">
        <f ca="1">Translations!$A$17</f>
        <v>Observations</v>
      </c>
      <c r="B191" s="220" t="s">
        <v>1083</v>
      </c>
      <c r="C191" s="221"/>
      <c r="D191" s="221"/>
      <c r="E191" s="221"/>
      <c r="F191" s="222"/>
    </row>
    <row r="192" spans="1:6" ht="45" customHeight="1" x14ac:dyDescent="0.35">
      <c r="A192" s="227"/>
      <c r="B192" s="225"/>
      <c r="C192" s="101" t="str">
        <f ca="1">Translations!$A$18</f>
        <v>Année 1</v>
      </c>
      <c r="D192" s="101" t="str">
        <f ca="1">Translations!$A$19</f>
        <v>Année 2</v>
      </c>
      <c r="E192" s="101" t="str">
        <f ca="1">Translations!$A$20</f>
        <v>Année 3</v>
      </c>
      <c r="F192" s="223" t="str">
        <f ca="1">Translations!$A$23</f>
        <v>Observations/Hypothèses</v>
      </c>
    </row>
    <row r="193" spans="1:6" ht="45" customHeight="1" x14ac:dyDescent="0.35">
      <c r="A193" s="228"/>
      <c r="B193" s="226"/>
      <c r="C193" s="120">
        <v>2024</v>
      </c>
      <c r="D193" s="120">
        <v>2025</v>
      </c>
      <c r="E193" s="120">
        <v>2026</v>
      </c>
      <c r="F193" s="224"/>
    </row>
    <row r="194" spans="1:6" ht="17.5" customHeight="1" x14ac:dyDescent="0.35">
      <c r="A194" s="148" t="str">
        <f ca="1">Translations!$A$24</f>
        <v>Estimation des besoins actuels du pays</v>
      </c>
      <c r="B194" s="112"/>
      <c r="C194" s="112"/>
      <c r="D194" s="112"/>
      <c r="E194" s="112"/>
      <c r="F194" s="152"/>
    </row>
    <row r="195" spans="1:6" ht="45" customHeight="1" x14ac:dyDescent="0.35">
      <c r="A195" s="153" t="str">
        <f ca="1">Translations!$A$25</f>
        <v>A. Estimation du total de populations dans le besoin/à risque</v>
      </c>
      <c r="B195" s="105" t="s">
        <v>5</v>
      </c>
      <c r="C195" s="44">
        <v>8000</v>
      </c>
      <c r="D195" s="44">
        <v>9000</v>
      </c>
      <c r="E195" s="44">
        <v>10000</v>
      </c>
      <c r="F195" s="154" t="s">
        <v>1075</v>
      </c>
    </row>
    <row r="196" spans="1:6" ht="45" customHeight="1" x14ac:dyDescent="0.35">
      <c r="A196" s="212" t="str">
        <f ca="1">Translations!$A$26</f>
        <v xml:space="preserve">B. Cibles nationale du nombre d’ASC selon le PSN ou un autre nombre convenu </v>
      </c>
      <c r="B196" s="106" t="s">
        <v>5</v>
      </c>
      <c r="C196" s="44">
        <v>6000</v>
      </c>
      <c r="D196" s="44">
        <v>8000</v>
      </c>
      <c r="E196" s="44">
        <v>10000</v>
      </c>
      <c r="F196" s="169" t="s">
        <v>1076</v>
      </c>
    </row>
    <row r="197" spans="1:6" ht="45" customHeight="1" x14ac:dyDescent="0.35">
      <c r="A197" s="213"/>
      <c r="B197" s="106" t="s">
        <v>11</v>
      </c>
      <c r="C197" s="107">
        <f>IF(C196=0,"",+C196/C195)</f>
        <v>0.75</v>
      </c>
      <c r="D197" s="107">
        <f t="shared" ref="D197:E197" si="63">IF(D196=0,"",+D196/D195)</f>
        <v>0.88888888888888884</v>
      </c>
      <c r="E197" s="107">
        <f t="shared" si="63"/>
        <v>1</v>
      </c>
      <c r="F197" s="170"/>
    </row>
    <row r="198" spans="1:6" ht="17.5" customHeight="1" x14ac:dyDescent="0.35">
      <c r="A198" s="148" t="str">
        <f ca="1">Translations!$A$27</f>
        <v>Besoins du pays déjà couverts</v>
      </c>
      <c r="B198" s="112"/>
      <c r="C198" s="112"/>
      <c r="D198" s="112"/>
      <c r="E198" s="112"/>
      <c r="F198" s="152"/>
    </row>
    <row r="199" spans="1:6" ht="45" customHeight="1" x14ac:dyDescent="0.35">
      <c r="A199" s="212" t="str">
        <f ca="1">Translations!$A$87</f>
        <v>C1. Nombre d'ASC devant recevoir des produits grâce aux ressources nationales</v>
      </c>
      <c r="B199" s="105" t="s">
        <v>5</v>
      </c>
      <c r="C199" s="44">
        <v>0</v>
      </c>
      <c r="D199" s="44">
        <v>0</v>
      </c>
      <c r="E199" s="44">
        <v>0</v>
      </c>
      <c r="F199" s="214" t="s">
        <v>1077</v>
      </c>
    </row>
    <row r="200" spans="1:6" ht="45" customHeight="1" x14ac:dyDescent="0.35">
      <c r="A200" s="213"/>
      <c r="B200" s="105" t="s">
        <v>11</v>
      </c>
      <c r="C200" s="107" t="str">
        <f>IF(C199=0,"",+C199/C196)</f>
        <v/>
      </c>
      <c r="D200" s="107" t="str">
        <f t="shared" ref="D200:E200" si="64">IF(D199=0,"",+D199/D196)</f>
        <v/>
      </c>
      <c r="E200" s="107" t="str">
        <f t="shared" si="64"/>
        <v/>
      </c>
      <c r="F200" s="215"/>
    </row>
    <row r="201" spans="1:6" ht="45" customHeight="1" x14ac:dyDescent="0.35">
      <c r="A201" s="212" t="str">
        <f ca="1">Translations!$A$88</f>
        <v>C2. Nombre d'ASC devant recevoir des produits grâce à des ressources externes non financées par le Fonds mondial</v>
      </c>
      <c r="B201" s="105" t="s">
        <v>5</v>
      </c>
      <c r="C201" s="44">
        <v>2000</v>
      </c>
      <c r="D201" s="44">
        <v>2000</v>
      </c>
      <c r="E201" s="44">
        <v>2000</v>
      </c>
      <c r="F201" s="214" t="s">
        <v>1078</v>
      </c>
    </row>
    <row r="202" spans="1:6" ht="45" customHeight="1" x14ac:dyDescent="0.35">
      <c r="A202" s="213"/>
      <c r="B202" s="105" t="s">
        <v>11</v>
      </c>
      <c r="C202" s="107">
        <f>IF(C201=0,"",+C201/C196)</f>
        <v>0.33333333333333331</v>
      </c>
      <c r="D202" s="107">
        <f t="shared" ref="D202:E202" si="65">IF(D201=0,"",+D201/D196)</f>
        <v>0.25</v>
      </c>
      <c r="E202" s="107">
        <f t="shared" si="65"/>
        <v>0.2</v>
      </c>
      <c r="F202" s="215"/>
    </row>
    <row r="203" spans="1:6" ht="45" customHeight="1" x14ac:dyDescent="0.35">
      <c r="A203" s="212" t="str">
        <f ca="1">Translations!$A$89</f>
        <v>C. Nombre d'ASC devant recevoir des produits grâce à des ressources nationales + externes non liées au Fonds mondial</v>
      </c>
      <c r="B203" s="105" t="s">
        <v>5</v>
      </c>
      <c r="C203" s="108">
        <f>+C199+C201</f>
        <v>2000</v>
      </c>
      <c r="D203" s="108">
        <f>+D199+D201</f>
        <v>2000</v>
      </c>
      <c r="E203" s="108">
        <f>+E199+E201</f>
        <v>2000</v>
      </c>
      <c r="F203" s="214" t="s">
        <v>1077</v>
      </c>
    </row>
    <row r="204" spans="1:6" ht="45" customHeight="1" x14ac:dyDescent="0.35">
      <c r="A204" s="213"/>
      <c r="B204" s="105" t="s">
        <v>11</v>
      </c>
      <c r="C204" s="107">
        <f>IF(C203=0,"",+C203/C196)</f>
        <v>0.33333333333333331</v>
      </c>
      <c r="D204" s="107">
        <f t="shared" ref="D204:E204" si="66">IF(D203=0,"",+D203/D196)</f>
        <v>0.25</v>
      </c>
      <c r="E204" s="107">
        <f t="shared" si="66"/>
        <v>0.2</v>
      </c>
      <c r="F204" s="215"/>
    </row>
    <row r="205" spans="1:6" ht="17.5" customHeight="1" x14ac:dyDescent="0.35">
      <c r="A205" s="148" t="str">
        <f ca="1">Translations!$A$31</f>
        <v>Lacune programmatique</v>
      </c>
      <c r="B205" s="112"/>
      <c r="C205" s="112"/>
      <c r="D205" s="112"/>
      <c r="E205" s="112"/>
      <c r="F205" s="152"/>
    </row>
    <row r="206" spans="1:6" ht="45" customHeight="1" x14ac:dyDescent="0.35">
      <c r="A206" s="212" t="str">
        <f ca="1">Translations!$A$32</f>
        <v>D. Déficit annuel attendu pour atteindre les cibles » B – C</v>
      </c>
      <c r="B206" s="105" t="s">
        <v>5</v>
      </c>
      <c r="C206" s="108">
        <f>+C196-(C203)</f>
        <v>4000</v>
      </c>
      <c r="D206" s="108">
        <f t="shared" ref="D206:E206" si="67">+D196-(D203)</f>
        <v>6000</v>
      </c>
      <c r="E206" s="108">
        <f t="shared" si="67"/>
        <v>8000</v>
      </c>
      <c r="F206" s="214"/>
    </row>
    <row r="207" spans="1:6" ht="45" customHeight="1" x14ac:dyDescent="0.35">
      <c r="A207" s="213"/>
      <c r="B207" s="105" t="s">
        <v>11</v>
      </c>
      <c r="C207" s="107">
        <f>IF(C206=0,"",+C206/C196)</f>
        <v>0.66666666666666663</v>
      </c>
      <c r="D207" s="107">
        <f t="shared" ref="D207:E207" si="68">IF(D206=0,"",+D206/D196)</f>
        <v>0.75</v>
      </c>
      <c r="E207" s="107">
        <f t="shared" si="68"/>
        <v>0.8</v>
      </c>
      <c r="F207" s="215"/>
    </row>
    <row r="208" spans="1:6" ht="17.5" customHeight="1" x14ac:dyDescent="0.35">
      <c r="A208" s="148" t="str">
        <f ca="1">Translations!$A$33</f>
        <v>Besoins du pays couverts par la somme allouée et l’allocation au-delà</v>
      </c>
      <c r="B208" s="103"/>
      <c r="C208" s="103"/>
      <c r="D208" s="103"/>
      <c r="E208" s="103"/>
      <c r="F208" s="124"/>
    </row>
    <row r="209" spans="1:6" ht="45" customHeight="1" x14ac:dyDescent="0.35">
      <c r="A209" s="212" t="str">
        <f ca="1">Translations!$A$90</f>
        <v>E. Nombre d'ASC devant recevoir des produits via le montant de l'allocation</v>
      </c>
      <c r="B209" s="106" t="s">
        <v>5</v>
      </c>
      <c r="C209" s="44">
        <v>4000</v>
      </c>
      <c r="D209" s="44">
        <v>6000</v>
      </c>
      <c r="E209" s="44">
        <v>8000</v>
      </c>
      <c r="F209" s="214" t="s">
        <v>1079</v>
      </c>
    </row>
    <row r="210" spans="1:6" ht="45" customHeight="1" x14ac:dyDescent="0.35">
      <c r="A210" s="213"/>
      <c r="B210" s="106" t="s">
        <v>11</v>
      </c>
      <c r="C210" s="107">
        <f>IF(C209=0,"",+C209/C196)</f>
        <v>0.66666666666666663</v>
      </c>
      <c r="D210" s="107">
        <f t="shared" ref="D210:E210" si="69">IF(D209=0,"",+D209/D196)</f>
        <v>0.75</v>
      </c>
      <c r="E210" s="107">
        <f t="shared" si="69"/>
        <v>0.8</v>
      </c>
      <c r="F210" s="215"/>
    </row>
    <row r="211" spans="1:6" ht="45" customHeight="1" x14ac:dyDescent="0.35">
      <c r="A211" s="212" t="str">
        <f ca="1">Translations!$A$91</f>
        <v>F. Nombre d'ASC devant recevoir des produits par toutes sources: C+E</v>
      </c>
      <c r="B211" s="106" t="s">
        <v>5</v>
      </c>
      <c r="C211" s="108">
        <f>+C209+C203</f>
        <v>6000</v>
      </c>
      <c r="D211" s="108">
        <f>+D209+D203</f>
        <v>8000</v>
      </c>
      <c r="E211" s="108">
        <f>+E209+E203</f>
        <v>10000</v>
      </c>
      <c r="F211" s="214"/>
    </row>
    <row r="212" spans="1:6" ht="45" customHeight="1" x14ac:dyDescent="0.35">
      <c r="A212" s="213"/>
      <c r="B212" s="106" t="s">
        <v>11</v>
      </c>
      <c r="C212" s="107">
        <f>IF(C211=0,"",+C211/C196)</f>
        <v>1</v>
      </c>
      <c r="D212" s="107">
        <f t="shared" ref="D212:E212" si="70">IF(D211=0,"",+D211/D196)</f>
        <v>1</v>
      </c>
      <c r="E212" s="107">
        <f t="shared" si="70"/>
        <v>1</v>
      </c>
      <c r="F212" s="215"/>
    </row>
    <row r="213" spans="1:6" ht="45" customHeight="1" x14ac:dyDescent="0.35">
      <c r="A213" s="212" t="str">
        <f ca="1">Translations!$A$36</f>
        <v xml:space="preserve">G. Déficit restant pour atteindre les cibles nationales: B – F </v>
      </c>
      <c r="B213" s="106" t="s">
        <v>5</v>
      </c>
      <c r="C213" s="108">
        <f>+C196-(C211)</f>
        <v>0</v>
      </c>
      <c r="D213" s="108">
        <f t="shared" ref="D213:E213" si="71">+D196-(D211)</f>
        <v>0</v>
      </c>
      <c r="E213" s="108">
        <f t="shared" si="71"/>
        <v>0</v>
      </c>
      <c r="F213" s="214"/>
    </row>
    <row r="214" spans="1:6" ht="45" customHeight="1" x14ac:dyDescent="0.35">
      <c r="A214" s="213"/>
      <c r="B214" s="106" t="s">
        <v>11</v>
      </c>
      <c r="C214" s="107" t="str">
        <f>IF(C213=0,"",+C213/C196)</f>
        <v/>
      </c>
      <c r="D214" s="107" t="str">
        <f t="shared" ref="D214:E214" si="72">IF(D213=0,"",+D213/D196)</f>
        <v/>
      </c>
      <c r="E214" s="107" t="str">
        <f t="shared" si="72"/>
        <v/>
      </c>
      <c r="F214" s="215"/>
    </row>
    <row r="215" spans="1:6" x14ac:dyDescent="0.35">
      <c r="A215" s="119"/>
    </row>
    <row r="216" spans="1:6" x14ac:dyDescent="0.35">
      <c r="A216" s="119"/>
    </row>
    <row r="217" spans="1:6" ht="30" customHeight="1" x14ac:dyDescent="0.35">
      <c r="A217" s="145" t="str">
        <f ca="1">Translations!A42</f>
        <v>Tableau des lacunes programmatiques CHW 8  – Couverture des coûts liés aux références / contre références</v>
      </c>
      <c r="B217" s="146"/>
      <c r="C217" s="146"/>
      <c r="D217" s="146"/>
      <c r="E217" s="146"/>
      <c r="F217" s="147"/>
    </row>
    <row r="218" spans="1:6" ht="45" customHeight="1" x14ac:dyDescent="0.35">
      <c r="A218" s="99" t="str">
        <f ca="1">Translations!$A$12</f>
        <v>Indicateur de couverture sélectionné</v>
      </c>
      <c r="B218" s="217" t="str">
        <f ca="1">'RSSH drop-down'!B11</f>
        <v>Pourcentage d'ASC appuyés pour des activités liées à la référence/contre-référence</v>
      </c>
      <c r="C218" s="218"/>
      <c r="D218" s="218"/>
      <c r="E218" s="218"/>
      <c r="F218" s="219"/>
    </row>
    <row r="219" spans="1:6" ht="17.5" customHeight="1" x14ac:dyDescent="0.35">
      <c r="A219" s="148" t="str">
        <f ca="1">Translations!$A$13</f>
        <v>Couverture nationale actuelle</v>
      </c>
      <c r="B219" s="110"/>
      <c r="C219" s="110"/>
      <c r="D219" s="110"/>
      <c r="E219" s="110"/>
      <c r="F219" s="149"/>
    </row>
    <row r="220" spans="1:6" ht="45" customHeight="1" x14ac:dyDescent="0.35">
      <c r="A220" s="150" t="str">
        <f ca="1">Translations!$A$14</f>
        <v>Indiquez les résultats les plus récents</v>
      </c>
      <c r="B220" s="171">
        <v>0.2</v>
      </c>
      <c r="C220" s="99" t="str">
        <f ca="1">Translations!$A$15</f>
        <v>Année</v>
      </c>
      <c r="D220" s="23">
        <v>2022</v>
      </c>
      <c r="E220" s="100" t="str">
        <f ca="1">Translations!$A$16</f>
        <v>Source des données</v>
      </c>
      <c r="F220" s="132"/>
    </row>
    <row r="221" spans="1:6" ht="45" customHeight="1" x14ac:dyDescent="0.35">
      <c r="A221" s="151" t="str">
        <f ca="1">Translations!$A$17</f>
        <v>Observations</v>
      </c>
      <c r="B221" s="220" t="s">
        <v>1083</v>
      </c>
      <c r="C221" s="221"/>
      <c r="D221" s="221"/>
      <c r="E221" s="221"/>
      <c r="F221" s="222"/>
    </row>
    <row r="222" spans="1:6" ht="45" customHeight="1" x14ac:dyDescent="0.35">
      <c r="A222" s="227"/>
      <c r="B222" s="225"/>
      <c r="C222" s="101" t="str">
        <f ca="1">Translations!$A$18</f>
        <v>Année 1</v>
      </c>
      <c r="D222" s="101" t="str">
        <f ca="1">Translations!$A$19</f>
        <v>Année 2</v>
      </c>
      <c r="E222" s="101" t="str">
        <f ca="1">Translations!$A$20</f>
        <v>Année 3</v>
      </c>
      <c r="F222" s="223" t="str">
        <f ca="1">Translations!$A$23</f>
        <v>Observations/Hypothèses</v>
      </c>
    </row>
    <row r="223" spans="1:6" ht="45" customHeight="1" x14ac:dyDescent="0.35">
      <c r="A223" s="228"/>
      <c r="B223" s="226"/>
      <c r="C223" s="120" t="str">
        <f ca="1">Translations!$A$22</f>
        <v>Indiquez l'année</v>
      </c>
      <c r="D223" s="120" t="str">
        <f ca="1">Translations!$A$22</f>
        <v>Indiquez l'année</v>
      </c>
      <c r="E223" s="120" t="str">
        <f ca="1">Translations!$A$22</f>
        <v>Indiquez l'année</v>
      </c>
      <c r="F223" s="224"/>
    </row>
    <row r="224" spans="1:6" ht="17.5" customHeight="1" x14ac:dyDescent="0.35">
      <c r="A224" s="148" t="str">
        <f ca="1">Translations!$A$24</f>
        <v>Estimation des besoins actuels du pays</v>
      </c>
      <c r="B224" s="112"/>
      <c r="C224" s="112"/>
      <c r="D224" s="112"/>
      <c r="E224" s="112"/>
      <c r="F224" s="152"/>
    </row>
    <row r="225" spans="1:6" ht="45" customHeight="1" x14ac:dyDescent="0.35">
      <c r="A225" s="153" t="str">
        <f ca="1">Translations!$A$25</f>
        <v>A. Estimation du total de populations dans le besoin/à risque</v>
      </c>
      <c r="B225" s="105" t="s">
        <v>5</v>
      </c>
      <c r="C225" s="44">
        <v>8000</v>
      </c>
      <c r="D225" s="44">
        <v>9000</v>
      </c>
      <c r="E225" s="44">
        <v>10000</v>
      </c>
      <c r="F225" s="154" t="s">
        <v>1075</v>
      </c>
    </row>
    <row r="226" spans="1:6" ht="45" customHeight="1" x14ac:dyDescent="0.35">
      <c r="A226" s="212" t="str">
        <f ca="1">Translations!$A$26</f>
        <v xml:space="preserve">B. Cibles nationale du nombre d’ASC selon le PSN ou un autre nombre convenu </v>
      </c>
      <c r="B226" s="106" t="s">
        <v>5</v>
      </c>
      <c r="C226" s="44">
        <v>6000</v>
      </c>
      <c r="D226" s="44">
        <v>8000</v>
      </c>
      <c r="E226" s="44">
        <v>10000</v>
      </c>
      <c r="F226" s="169" t="s">
        <v>1076</v>
      </c>
    </row>
    <row r="227" spans="1:6" ht="45" customHeight="1" x14ac:dyDescent="0.35">
      <c r="A227" s="213"/>
      <c r="B227" s="106" t="s">
        <v>11</v>
      </c>
      <c r="C227" s="107">
        <f>IF(C226=0,"",+C226/C225)</f>
        <v>0.75</v>
      </c>
      <c r="D227" s="107">
        <f t="shared" ref="D227:E227" si="73">IF(D226=0,"",+D226/D225)</f>
        <v>0.88888888888888884</v>
      </c>
      <c r="E227" s="107">
        <f t="shared" si="73"/>
        <v>1</v>
      </c>
      <c r="F227" s="170"/>
    </row>
    <row r="228" spans="1:6" ht="17.5" customHeight="1" x14ac:dyDescent="0.35">
      <c r="A228" s="148" t="str">
        <f ca="1">Translations!$A$27</f>
        <v>Besoins du pays déjà couverts</v>
      </c>
      <c r="B228" s="112"/>
      <c r="C228" s="112"/>
      <c r="D228" s="112"/>
      <c r="E228" s="112"/>
      <c r="F228" s="152"/>
    </row>
    <row r="229" spans="1:6" ht="45" customHeight="1" x14ac:dyDescent="0.35">
      <c r="A229" s="212" t="str">
        <f ca="1">Translations!$A$93</f>
        <v>C1. Nombre d'ASC à appuyer pour la référence/contre-référence à travers les ressources nationales</v>
      </c>
      <c r="B229" s="105" t="s">
        <v>5</v>
      </c>
      <c r="C229" s="44">
        <v>0</v>
      </c>
      <c r="D229" s="44">
        <v>0</v>
      </c>
      <c r="E229" s="44">
        <v>0</v>
      </c>
      <c r="F229" s="214" t="s">
        <v>1077</v>
      </c>
    </row>
    <row r="230" spans="1:6" ht="45" customHeight="1" x14ac:dyDescent="0.35">
      <c r="A230" s="213"/>
      <c r="B230" s="105" t="s">
        <v>11</v>
      </c>
      <c r="C230" s="107" t="str">
        <f>IF(C229=0,"",+C229/C226)</f>
        <v/>
      </c>
      <c r="D230" s="107" t="str">
        <f t="shared" ref="D230:E230" si="74">IF(D229=0,"",+D229/D226)</f>
        <v/>
      </c>
      <c r="E230" s="107" t="str">
        <f t="shared" si="74"/>
        <v/>
      </c>
      <c r="F230" s="215"/>
    </row>
    <row r="231" spans="1:6" ht="45" customHeight="1" x14ac:dyDescent="0.35">
      <c r="A231" s="212" t="str">
        <f ca="1">Translations!$A$94</f>
        <v>C2. Nombre d'ASC à appuyer pour la référence/contre-référence par le biais de ressources externes non liées au Fonds mondial</v>
      </c>
      <c r="B231" s="105" t="s">
        <v>5</v>
      </c>
      <c r="C231" s="44">
        <v>2000</v>
      </c>
      <c r="D231" s="44">
        <v>2000</v>
      </c>
      <c r="E231" s="44">
        <v>2000</v>
      </c>
      <c r="F231" s="214" t="s">
        <v>1078</v>
      </c>
    </row>
    <row r="232" spans="1:6" ht="45" customHeight="1" x14ac:dyDescent="0.35">
      <c r="A232" s="213"/>
      <c r="B232" s="105" t="s">
        <v>11</v>
      </c>
      <c r="C232" s="107">
        <f>IF(C231=0,"",+C231/C226)</f>
        <v>0.33333333333333331</v>
      </c>
      <c r="D232" s="107">
        <f t="shared" ref="D232:E232" si="75">IF(D231=0,"",+D231/D226)</f>
        <v>0.25</v>
      </c>
      <c r="E232" s="107">
        <f t="shared" si="75"/>
        <v>0.2</v>
      </c>
      <c r="F232" s="215"/>
    </row>
    <row r="233" spans="1:6" ht="45" customHeight="1" x14ac:dyDescent="0.35">
      <c r="A233" s="212" t="str">
        <f ca="1">Translations!$A$95</f>
        <v>C3. Nombre d'ASC à appuyer pour la référence/contre-référence par le biais de ressources nationales + externes non liées au Fonds mondial</v>
      </c>
      <c r="B233" s="105" t="s">
        <v>5</v>
      </c>
      <c r="C233" s="108">
        <f>+C229+C231</f>
        <v>2000</v>
      </c>
      <c r="D233" s="108">
        <f>+D229+D231</f>
        <v>2000</v>
      </c>
      <c r="E233" s="108">
        <f>+E229+E231</f>
        <v>2000</v>
      </c>
      <c r="F233" s="214" t="s">
        <v>1077</v>
      </c>
    </row>
    <row r="234" spans="1:6" ht="45" customHeight="1" x14ac:dyDescent="0.35">
      <c r="A234" s="213"/>
      <c r="B234" s="105" t="s">
        <v>11</v>
      </c>
      <c r="C234" s="107">
        <f>IF(C233=0,"",+C233/C226)</f>
        <v>0.33333333333333331</v>
      </c>
      <c r="D234" s="107">
        <f t="shared" ref="D234:E234" si="76">IF(D233=0,"",+D233/D226)</f>
        <v>0.25</v>
      </c>
      <c r="E234" s="107">
        <f t="shared" si="76"/>
        <v>0.2</v>
      </c>
      <c r="F234" s="215"/>
    </row>
    <row r="235" spans="1:6" ht="17.5" customHeight="1" x14ac:dyDescent="0.35">
      <c r="A235" s="148" t="str">
        <f ca="1">Translations!$A$31</f>
        <v>Lacune programmatique</v>
      </c>
      <c r="B235" s="112"/>
      <c r="C235" s="112"/>
      <c r="D235" s="112"/>
      <c r="E235" s="112"/>
      <c r="F235" s="152"/>
    </row>
    <row r="236" spans="1:6" ht="45" customHeight="1" x14ac:dyDescent="0.35">
      <c r="A236" s="212" t="str">
        <f ca="1">Translations!$A$32</f>
        <v>D. Déficit annuel attendu pour atteindre les cibles » B – C</v>
      </c>
      <c r="B236" s="105" t="s">
        <v>5</v>
      </c>
      <c r="C236" s="108">
        <f>+C226-(C233)</f>
        <v>4000</v>
      </c>
      <c r="D236" s="108">
        <f t="shared" ref="D236:E236" si="77">+D226-(D233)</f>
        <v>6000</v>
      </c>
      <c r="E236" s="108">
        <f t="shared" si="77"/>
        <v>8000</v>
      </c>
      <c r="F236" s="214"/>
    </row>
    <row r="237" spans="1:6" ht="45" customHeight="1" x14ac:dyDescent="0.35">
      <c r="A237" s="213"/>
      <c r="B237" s="105" t="s">
        <v>11</v>
      </c>
      <c r="C237" s="107">
        <f>IF(C236=0,"",+C236/C226)</f>
        <v>0.66666666666666663</v>
      </c>
      <c r="D237" s="107">
        <f t="shared" ref="D237:E237" si="78">IF(D236=0,"",+D236/D226)</f>
        <v>0.75</v>
      </c>
      <c r="E237" s="107">
        <f t="shared" si="78"/>
        <v>0.8</v>
      </c>
      <c r="F237" s="215"/>
    </row>
    <row r="238" spans="1:6" ht="17.5" customHeight="1" x14ac:dyDescent="0.35">
      <c r="A238" s="148" t="str">
        <f ca="1">Translations!$A$33</f>
        <v>Besoins du pays couverts par la somme allouée et l’allocation au-delà</v>
      </c>
      <c r="B238" s="103"/>
      <c r="C238" s="103"/>
      <c r="D238" s="103"/>
      <c r="E238" s="103"/>
      <c r="F238" s="124"/>
    </row>
    <row r="239" spans="1:6" ht="45" customHeight="1" x14ac:dyDescent="0.35">
      <c r="A239" s="212" t="str">
        <f ca="1">Translations!$A$96</f>
        <v>E. Nombre d'ASC à appuyer pour la référence/contre-référence par la somme allouée</v>
      </c>
      <c r="B239" s="106" t="s">
        <v>5</v>
      </c>
      <c r="C239" s="44">
        <v>4000</v>
      </c>
      <c r="D239" s="44">
        <v>6000</v>
      </c>
      <c r="E239" s="44">
        <v>8000</v>
      </c>
      <c r="F239" s="214" t="s">
        <v>1079</v>
      </c>
    </row>
    <row r="240" spans="1:6" ht="45" customHeight="1" x14ac:dyDescent="0.35">
      <c r="A240" s="213"/>
      <c r="B240" s="106" t="s">
        <v>11</v>
      </c>
      <c r="C240" s="107">
        <f>IF(C239=0,"",+C239/C226)</f>
        <v>0.66666666666666663</v>
      </c>
      <c r="D240" s="107">
        <f t="shared" ref="D240:E240" si="79">IF(D239=0,"",+D239/D226)</f>
        <v>0.75</v>
      </c>
      <c r="E240" s="107">
        <f t="shared" si="79"/>
        <v>0.8</v>
      </c>
      <c r="F240" s="215"/>
    </row>
    <row r="241" spans="1:6" ht="45" customHeight="1" x14ac:dyDescent="0.35">
      <c r="A241" s="212" t="str">
        <f ca="1">Translations!$A$97</f>
        <v xml:space="preserve">F. Nombre d'ASC à appuyer pour la référence/contre-référence par toutes sources: C + E </v>
      </c>
      <c r="B241" s="106" t="s">
        <v>5</v>
      </c>
      <c r="C241" s="108">
        <f>+C239+C233</f>
        <v>6000</v>
      </c>
      <c r="D241" s="108">
        <f t="shared" ref="D241:E241" si="80">+D239+D233</f>
        <v>8000</v>
      </c>
      <c r="E241" s="108">
        <f t="shared" si="80"/>
        <v>10000</v>
      </c>
      <c r="F241" s="214"/>
    </row>
    <row r="242" spans="1:6" ht="45" customHeight="1" x14ac:dyDescent="0.35">
      <c r="A242" s="213"/>
      <c r="B242" s="106" t="s">
        <v>11</v>
      </c>
      <c r="C242" s="107">
        <f>IF(C241=0,"",+C241/C226)</f>
        <v>1</v>
      </c>
      <c r="D242" s="107">
        <f t="shared" ref="D242:E242" si="81">IF(D241=0,"",+D241/D226)</f>
        <v>1</v>
      </c>
      <c r="E242" s="107">
        <f t="shared" si="81"/>
        <v>1</v>
      </c>
      <c r="F242" s="215"/>
    </row>
    <row r="243" spans="1:6" ht="45" customHeight="1" x14ac:dyDescent="0.35">
      <c r="A243" s="212" t="str">
        <f ca="1">Translations!$A$36</f>
        <v xml:space="preserve">G. Déficit restant pour atteindre les cibles nationales: B – F </v>
      </c>
      <c r="B243" s="106" t="s">
        <v>5</v>
      </c>
      <c r="C243" s="108">
        <f>+C226-(C241)</f>
        <v>0</v>
      </c>
      <c r="D243" s="108">
        <f t="shared" ref="D243:E243" si="82">+D226-(D241)</f>
        <v>0</v>
      </c>
      <c r="E243" s="108">
        <f t="shared" si="82"/>
        <v>0</v>
      </c>
      <c r="F243" s="214"/>
    </row>
    <row r="244" spans="1:6" ht="45" customHeight="1" x14ac:dyDescent="0.35">
      <c r="A244" s="213"/>
      <c r="B244" s="106" t="s">
        <v>11</v>
      </c>
      <c r="C244" s="107" t="str">
        <f>IF(C243=0,"",+C243/C226)</f>
        <v/>
      </c>
      <c r="D244" s="107" t="str">
        <f t="shared" ref="D244:E244" si="83">IF(D243=0,"",+D243/D226)</f>
        <v/>
      </c>
      <c r="E244" s="107" t="str">
        <f t="shared" si="83"/>
        <v/>
      </c>
      <c r="F244" s="215"/>
    </row>
    <row r="245" spans="1:6" x14ac:dyDescent="0.35">
      <c r="A245" s="119"/>
    </row>
    <row r="246" spans="1:6" x14ac:dyDescent="0.35">
      <c r="A246" s="119"/>
    </row>
    <row r="247" spans="1:6" s="115" customFormat="1" ht="30" customHeight="1" x14ac:dyDescent="0.45">
      <c r="A247" s="145" t="str">
        <f ca="1">Translations!$A43</f>
        <v>Tableau des lacunes programmatiques 9 – Couverture des coûts liés au Système de Gestion de l’Information Sanitaire et du S&amp;E.</v>
      </c>
      <c r="B247" s="146"/>
      <c r="C247" s="146"/>
      <c r="D247" s="146"/>
      <c r="E247" s="146"/>
      <c r="F247" s="147"/>
    </row>
    <row r="248" spans="1:6" ht="45" customHeight="1" x14ac:dyDescent="0.35">
      <c r="A248" s="99" t="str">
        <f ca="1">Translations!$A$12</f>
        <v>Indicateur de couverture sélectionné</v>
      </c>
      <c r="B248" s="217" t="str">
        <f ca="1">'RSSH drop-down'!B12</f>
        <v>Pourcentage d’ASC appuyés par des activités relatives au Système d’Information Sanitaire, à la surveillance et au S&amp;E</v>
      </c>
      <c r="C248" s="218"/>
      <c r="D248" s="218"/>
      <c r="E248" s="218"/>
      <c r="F248" s="219"/>
    </row>
    <row r="249" spans="1:6" ht="17.5" customHeight="1" x14ac:dyDescent="0.35">
      <c r="A249" s="148" t="str">
        <f ca="1">Translations!$A$13</f>
        <v>Couverture nationale actuelle</v>
      </c>
      <c r="B249" s="110"/>
      <c r="C249" s="110"/>
      <c r="D249" s="110"/>
      <c r="E249" s="110"/>
      <c r="F249" s="149"/>
    </row>
    <row r="250" spans="1:6" ht="45" customHeight="1" x14ac:dyDescent="0.35">
      <c r="A250" s="150" t="str">
        <f ca="1">Translations!$A$14</f>
        <v>Indiquez les résultats les plus récents</v>
      </c>
      <c r="B250" s="171">
        <v>0.8</v>
      </c>
      <c r="C250" s="101" t="str">
        <f ca="1">Translations!$A$15</f>
        <v>Année</v>
      </c>
      <c r="D250" s="23">
        <v>2022</v>
      </c>
      <c r="E250" s="102" t="str">
        <f ca="1">Translations!$A$16</f>
        <v>Source des données</v>
      </c>
      <c r="F250" s="132"/>
    </row>
    <row r="251" spans="1:6" ht="45" customHeight="1" x14ac:dyDescent="0.35">
      <c r="A251" s="151" t="str">
        <f ca="1">Translations!$A$17</f>
        <v>Observations</v>
      </c>
      <c r="B251" s="220" t="s">
        <v>1083</v>
      </c>
      <c r="C251" s="221"/>
      <c r="D251" s="221"/>
      <c r="E251" s="221"/>
      <c r="F251" s="222"/>
    </row>
    <row r="252" spans="1:6" ht="45" customHeight="1" x14ac:dyDescent="0.35">
      <c r="A252" s="227"/>
      <c r="B252" s="225"/>
      <c r="C252" s="101" t="str">
        <f ca="1">Translations!$A$18</f>
        <v>Année 1</v>
      </c>
      <c r="D252" s="101" t="str">
        <f ca="1">Translations!$A$19</f>
        <v>Année 2</v>
      </c>
      <c r="E252" s="101" t="str">
        <f ca="1">Translations!$A$20</f>
        <v>Année 3</v>
      </c>
      <c r="F252" s="223" t="str">
        <f ca="1">Translations!$A$23</f>
        <v>Observations/Hypothèses</v>
      </c>
    </row>
    <row r="253" spans="1:6" ht="45" customHeight="1" x14ac:dyDescent="0.35">
      <c r="A253" s="228"/>
      <c r="B253" s="226"/>
      <c r="C253" s="120">
        <v>2024</v>
      </c>
      <c r="D253" s="120">
        <v>2025</v>
      </c>
      <c r="E253" s="120">
        <v>2026</v>
      </c>
      <c r="F253" s="224"/>
    </row>
    <row r="254" spans="1:6" ht="17.5" customHeight="1" x14ac:dyDescent="0.35">
      <c r="A254" s="148" t="str">
        <f ca="1">Translations!$A$24</f>
        <v>Estimation des besoins actuels du pays</v>
      </c>
      <c r="B254" s="112"/>
      <c r="C254" s="112"/>
      <c r="D254" s="112"/>
      <c r="E254" s="112"/>
      <c r="F254" s="152"/>
    </row>
    <row r="255" spans="1:6" ht="45" customHeight="1" x14ac:dyDescent="0.35">
      <c r="A255" s="153" t="str">
        <f ca="1">Translations!$A$25</f>
        <v>A. Estimation du total de populations dans le besoin/à risque</v>
      </c>
      <c r="B255" s="105" t="s">
        <v>5</v>
      </c>
      <c r="C255" s="44">
        <v>8000</v>
      </c>
      <c r="D255" s="44">
        <v>9000</v>
      </c>
      <c r="E255" s="44">
        <v>10000</v>
      </c>
      <c r="F255" s="154" t="s">
        <v>1075</v>
      </c>
    </row>
    <row r="256" spans="1:6" ht="45" customHeight="1" x14ac:dyDescent="0.35">
      <c r="A256" s="212" t="str">
        <f ca="1">Translations!$A$26</f>
        <v xml:space="preserve">B. Cibles nationale du nombre d’ASC selon le PSN ou un autre nombre convenu </v>
      </c>
      <c r="B256" s="106" t="s">
        <v>5</v>
      </c>
      <c r="C256" s="44">
        <v>6000</v>
      </c>
      <c r="D256" s="44">
        <v>8000</v>
      </c>
      <c r="E256" s="44">
        <v>10000</v>
      </c>
      <c r="F256" s="169" t="s">
        <v>1076</v>
      </c>
    </row>
    <row r="257" spans="1:6" ht="45" customHeight="1" x14ac:dyDescent="0.35">
      <c r="A257" s="213"/>
      <c r="B257" s="106" t="s">
        <v>11</v>
      </c>
      <c r="C257" s="107">
        <f>IF(C256=0,"",+C256/C255)</f>
        <v>0.75</v>
      </c>
      <c r="D257" s="107">
        <f t="shared" ref="D257:E257" si="84">IF(D256=0,"",+D256/D255)</f>
        <v>0.88888888888888884</v>
      </c>
      <c r="E257" s="107">
        <f t="shared" si="84"/>
        <v>1</v>
      </c>
      <c r="F257" s="170"/>
    </row>
    <row r="258" spans="1:6" ht="17.5" customHeight="1" x14ac:dyDescent="0.35">
      <c r="A258" s="148" t="str">
        <f ca="1">Translations!$A$27</f>
        <v>Besoins du pays déjà couverts</v>
      </c>
      <c r="B258" s="112"/>
      <c r="C258" s="112"/>
      <c r="D258" s="112"/>
      <c r="E258" s="112"/>
      <c r="F258" s="152"/>
    </row>
    <row r="259" spans="1:6" ht="45" customHeight="1" x14ac:dyDescent="0.35">
      <c r="A259" s="212" t="str">
        <f ca="1">Translations!$A$99</f>
        <v>C1. Nombre d'ASC à soutenir par les activités relatives au Système d’information Sanitaire, à la surveillance et au S&amp;E grâce aux ressources nationales</v>
      </c>
      <c r="B259" s="105" t="s">
        <v>5</v>
      </c>
      <c r="C259" s="44">
        <v>0</v>
      </c>
      <c r="D259" s="44">
        <v>0</v>
      </c>
      <c r="E259" s="44">
        <v>0</v>
      </c>
      <c r="F259" s="214" t="s">
        <v>1077</v>
      </c>
    </row>
    <row r="260" spans="1:6" ht="45" customHeight="1" x14ac:dyDescent="0.35">
      <c r="A260" s="213"/>
      <c r="B260" s="105" t="s">
        <v>11</v>
      </c>
      <c r="C260" s="107" t="str">
        <f>IF(C259=0,"",+C259/C256)</f>
        <v/>
      </c>
      <c r="D260" s="107" t="str">
        <f t="shared" ref="D260:E260" si="85">IF(D259=0,"",+D259/D256)</f>
        <v/>
      </c>
      <c r="E260" s="107" t="str">
        <f t="shared" si="85"/>
        <v/>
      </c>
      <c r="F260" s="215"/>
    </row>
    <row r="261" spans="1:6" ht="45" customHeight="1" x14ac:dyDescent="0.35">
      <c r="A261" s="212" t="str">
        <f ca="1">Translations!$A$100</f>
        <v>C2. Nombre d'ASC à soutenir par les activités relatives au Système d’information Sanitaire, à la surveillance et au S&amp;E grâce à des ressources externes non liées au Fonds mondial</v>
      </c>
      <c r="B261" s="105" t="s">
        <v>5</v>
      </c>
      <c r="C261" s="44">
        <v>2000</v>
      </c>
      <c r="D261" s="44">
        <v>2000</v>
      </c>
      <c r="E261" s="44">
        <v>2000</v>
      </c>
      <c r="F261" s="214" t="s">
        <v>1078</v>
      </c>
    </row>
    <row r="262" spans="1:6" ht="45" customHeight="1" x14ac:dyDescent="0.35">
      <c r="A262" s="213"/>
      <c r="B262" s="105" t="s">
        <v>11</v>
      </c>
      <c r="C262" s="107">
        <f>IF(C261=0,"",+C261/C256)</f>
        <v>0.33333333333333331</v>
      </c>
      <c r="D262" s="107">
        <f t="shared" ref="D262:E262" si="86">IF(D261=0,"",+D261/D256)</f>
        <v>0.25</v>
      </c>
      <c r="E262" s="107">
        <f t="shared" si="86"/>
        <v>0.2</v>
      </c>
      <c r="F262" s="215"/>
    </row>
    <row r="263" spans="1:6" ht="45" customHeight="1" x14ac:dyDescent="0.35">
      <c r="A263" s="212" t="str">
        <f ca="1">Translations!$A$101</f>
        <v>C. Nombre d'ASC à soutenir par les activités relatives au Système d’information Sanitaire, à la surveillance et au S&amp;E par le biais de ressources nationales + ressources externes non liées au Fonds mondial</v>
      </c>
      <c r="B263" s="105" t="s">
        <v>5</v>
      </c>
      <c r="C263" s="108">
        <f>+C259+C261</f>
        <v>2000</v>
      </c>
      <c r="D263" s="108">
        <f>+D259+D261</f>
        <v>2000</v>
      </c>
      <c r="E263" s="108">
        <f>+E259+E261</f>
        <v>2000</v>
      </c>
      <c r="F263" s="214" t="s">
        <v>1077</v>
      </c>
    </row>
    <row r="264" spans="1:6" ht="45" customHeight="1" x14ac:dyDescent="0.35">
      <c r="A264" s="213"/>
      <c r="B264" s="105" t="s">
        <v>11</v>
      </c>
      <c r="C264" s="107">
        <f>IF(C263=0,"",+C263/C256)</f>
        <v>0.33333333333333331</v>
      </c>
      <c r="D264" s="107">
        <f t="shared" ref="D264:E264" si="87">IF(D263=0,"",+D263/D256)</f>
        <v>0.25</v>
      </c>
      <c r="E264" s="107">
        <f t="shared" si="87"/>
        <v>0.2</v>
      </c>
      <c r="F264" s="215"/>
    </row>
    <row r="265" spans="1:6" ht="17.5" customHeight="1" x14ac:dyDescent="0.35">
      <c r="A265" s="148" t="str">
        <f ca="1">Translations!$A$31</f>
        <v>Lacune programmatique</v>
      </c>
      <c r="B265" s="112"/>
      <c r="C265" s="112"/>
      <c r="D265" s="112"/>
      <c r="E265" s="112"/>
      <c r="F265" s="152"/>
    </row>
    <row r="266" spans="1:6" ht="45" customHeight="1" x14ac:dyDescent="0.35">
      <c r="A266" s="212" t="str">
        <f ca="1">Translations!$A$32</f>
        <v>D. Déficit annuel attendu pour atteindre les cibles » B – C</v>
      </c>
      <c r="B266" s="105" t="s">
        <v>5</v>
      </c>
      <c r="C266" s="108">
        <f>+C256-(C263)</f>
        <v>4000</v>
      </c>
      <c r="D266" s="108">
        <f t="shared" ref="D266:E266" si="88">+D256-(D263)</f>
        <v>6000</v>
      </c>
      <c r="E266" s="108">
        <f t="shared" si="88"/>
        <v>8000</v>
      </c>
      <c r="F266" s="214"/>
    </row>
    <row r="267" spans="1:6" ht="45" customHeight="1" x14ac:dyDescent="0.35">
      <c r="A267" s="213"/>
      <c r="B267" s="105" t="s">
        <v>11</v>
      </c>
      <c r="C267" s="107">
        <f>IF(C266=0,"",+C266/C256)</f>
        <v>0.66666666666666663</v>
      </c>
      <c r="D267" s="107">
        <f t="shared" ref="D267:E267" si="89">IF(D266=0,"",+D266/D256)</f>
        <v>0.75</v>
      </c>
      <c r="E267" s="107">
        <f t="shared" si="89"/>
        <v>0.8</v>
      </c>
      <c r="F267" s="215"/>
    </row>
    <row r="268" spans="1:6" ht="17.5" customHeight="1" x14ac:dyDescent="0.35">
      <c r="A268" s="148" t="str">
        <f ca="1">Translations!$A$33</f>
        <v>Besoins du pays couverts par la somme allouée et l’allocation au-delà</v>
      </c>
      <c r="B268" s="103"/>
      <c r="C268" s="103"/>
      <c r="D268" s="103"/>
      <c r="E268" s="103"/>
      <c r="F268" s="124"/>
    </row>
    <row r="269" spans="1:6" ht="45" customHeight="1" x14ac:dyDescent="0.35">
      <c r="A269" s="212" t="str">
        <f ca="1">Translations!$A$102</f>
        <v>E. Nombre d'ASC à soutenir par les activités relatives au Système d’information Sanitaire, à la surveillance et au S&amp;E par la somme allouée</v>
      </c>
      <c r="B269" s="106" t="s">
        <v>5</v>
      </c>
      <c r="C269" s="44">
        <v>4000</v>
      </c>
      <c r="D269" s="44">
        <v>6000</v>
      </c>
      <c r="E269" s="44">
        <v>8000</v>
      </c>
      <c r="F269" s="214" t="s">
        <v>1079</v>
      </c>
    </row>
    <row r="270" spans="1:6" ht="45" customHeight="1" x14ac:dyDescent="0.35">
      <c r="A270" s="213"/>
      <c r="B270" s="106" t="s">
        <v>11</v>
      </c>
      <c r="C270" s="107">
        <f>IF(C269=0,"",+C269/C256)</f>
        <v>0.66666666666666663</v>
      </c>
      <c r="D270" s="107">
        <f t="shared" ref="D270:E270" si="90">IF(D269=0,"",+D269/D256)</f>
        <v>0.75</v>
      </c>
      <c r="E270" s="107">
        <f t="shared" si="90"/>
        <v>0.8</v>
      </c>
      <c r="F270" s="215"/>
    </row>
    <row r="271" spans="1:6" ht="45" customHeight="1" x14ac:dyDescent="0.35">
      <c r="A271" s="212" t="str">
        <f ca="1">Translations!$A$103</f>
        <v>F. Nombre d'ASC à soutenir par les activités relatives au Système d’information Sanitaire, à la surveillance et au S&amp;E par toues les sources de financement: C+E</v>
      </c>
      <c r="B271" s="106" t="s">
        <v>5</v>
      </c>
      <c r="C271" s="108">
        <f>+C269+C263</f>
        <v>6000</v>
      </c>
      <c r="D271" s="108">
        <f t="shared" ref="D271:E271" si="91">+D269+D263</f>
        <v>8000</v>
      </c>
      <c r="E271" s="108">
        <f t="shared" si="91"/>
        <v>10000</v>
      </c>
      <c r="F271" s="214"/>
    </row>
    <row r="272" spans="1:6" ht="45" customHeight="1" x14ac:dyDescent="0.35">
      <c r="A272" s="213"/>
      <c r="B272" s="106" t="s">
        <v>11</v>
      </c>
      <c r="C272" s="107">
        <f>IF(C271=0,"",+C271/C256)</f>
        <v>1</v>
      </c>
      <c r="D272" s="107">
        <f t="shared" ref="D272:E272" si="92">IF(D271=0,"",+D271/D256)</f>
        <v>1</v>
      </c>
      <c r="E272" s="107">
        <f t="shared" si="92"/>
        <v>1</v>
      </c>
      <c r="F272" s="215"/>
    </row>
    <row r="273" spans="1:6" ht="45" customHeight="1" x14ac:dyDescent="0.35">
      <c r="A273" s="212" t="str">
        <f ca="1">Translations!$A$36</f>
        <v xml:space="preserve">G. Déficit restant pour atteindre les cibles nationales: B – F </v>
      </c>
      <c r="B273" s="106" t="s">
        <v>5</v>
      </c>
      <c r="C273" s="108">
        <f>+C256-(C271)</f>
        <v>0</v>
      </c>
      <c r="D273" s="108">
        <f t="shared" ref="D273:E273" si="93">+D256-(D271)</f>
        <v>0</v>
      </c>
      <c r="E273" s="108">
        <f t="shared" si="93"/>
        <v>0</v>
      </c>
      <c r="F273" s="214"/>
    </row>
    <row r="274" spans="1:6" ht="45" customHeight="1" x14ac:dyDescent="0.35">
      <c r="A274" s="213"/>
      <c r="B274" s="106" t="s">
        <v>11</v>
      </c>
      <c r="C274" s="107" t="str">
        <f>IF(C273=0,"",+C273/C256)</f>
        <v/>
      </c>
      <c r="D274" s="107" t="str">
        <f t="shared" ref="D274:E274" si="94">IF(D273=0,"",+D273/D256)</f>
        <v/>
      </c>
      <c r="E274" s="107" t="str">
        <f t="shared" si="94"/>
        <v/>
      </c>
      <c r="F274" s="215"/>
    </row>
    <row r="275" spans="1:6" ht="14.25" customHeight="1" x14ac:dyDescent="0.35">
      <c r="A275" s="216" t="s">
        <v>550</v>
      </c>
      <c r="B275" s="216"/>
      <c r="C275" s="216"/>
      <c r="D275" s="216"/>
      <c r="E275" s="216"/>
      <c r="F275" s="216"/>
    </row>
    <row r="276" spans="1:6" x14ac:dyDescent="0.35">
      <c r="A276" s="216"/>
      <c r="B276" s="216"/>
      <c r="C276" s="216"/>
      <c r="D276" s="216"/>
      <c r="E276" s="216"/>
      <c r="F276" s="216"/>
    </row>
    <row r="277" spans="1:6" x14ac:dyDescent="0.35">
      <c r="A277" s="216"/>
      <c r="B277" s="216"/>
      <c r="C277" s="216"/>
      <c r="D277" s="216"/>
      <c r="E277" s="216"/>
      <c r="F277" s="216"/>
    </row>
    <row r="278" spans="1:6" x14ac:dyDescent="0.35">
      <c r="A278" s="216"/>
      <c r="B278" s="216"/>
      <c r="C278" s="216"/>
      <c r="D278" s="216"/>
      <c r="E278" s="216"/>
      <c r="F278" s="216"/>
    </row>
    <row r="279" spans="1:6" x14ac:dyDescent="0.35">
      <c r="A279" s="216"/>
      <c r="B279" s="216"/>
      <c r="C279" s="216"/>
      <c r="D279" s="216"/>
      <c r="E279" s="216"/>
      <c r="F279" s="216"/>
    </row>
    <row r="280" spans="1:6" x14ac:dyDescent="0.35">
      <c r="A280" s="216"/>
      <c r="B280" s="216"/>
      <c r="C280" s="216"/>
      <c r="D280" s="216"/>
      <c r="E280" s="216"/>
      <c r="F280" s="216"/>
    </row>
    <row r="281" spans="1:6" x14ac:dyDescent="0.35">
      <c r="A281" s="216"/>
      <c r="B281" s="216"/>
      <c r="C281" s="216"/>
      <c r="D281" s="216"/>
      <c r="E281" s="216"/>
      <c r="F281" s="216"/>
    </row>
    <row r="282" spans="1:6" x14ac:dyDescent="0.35">
      <c r="A282" s="216"/>
      <c r="B282" s="216"/>
      <c r="C282" s="216"/>
      <c r="D282" s="216"/>
      <c r="E282" s="216"/>
      <c r="F282" s="216"/>
    </row>
    <row r="283" spans="1:6" x14ac:dyDescent="0.35">
      <c r="A283" s="216"/>
      <c r="B283" s="216"/>
      <c r="C283" s="216"/>
      <c r="D283" s="216"/>
      <c r="E283" s="216"/>
      <c r="F283" s="216"/>
    </row>
    <row r="284" spans="1:6" x14ac:dyDescent="0.35">
      <c r="A284" s="216"/>
      <c r="B284" s="216"/>
      <c r="C284" s="216"/>
      <c r="D284" s="216"/>
      <c r="E284" s="216"/>
      <c r="F284" s="216"/>
    </row>
    <row r="285" spans="1:6" x14ac:dyDescent="0.35">
      <c r="A285" s="216"/>
      <c r="B285" s="216"/>
      <c r="C285" s="216"/>
      <c r="D285" s="216"/>
      <c r="E285" s="216"/>
      <c r="F285" s="216"/>
    </row>
  </sheetData>
  <sheetProtection algorithmName="SHA-512" hashValue="wP5p05xG/WJrzSLxG4nO8l9M9kUfZSMGiDTAuC7s3imDXtxXeYhnPn/yQp3QR6P3gZtEr6t3GfXc+f1++HoX8Q==" saltValue="DbaerRcv1LRpi0Ssj3cPWQ==" spinCount="100000" sheet="1" formatColumns="0" formatRows="0" insertColumns="0"/>
  <mergeCells count="193">
    <mergeCell ref="A1:E1"/>
    <mergeCell ref="F1:F3"/>
    <mergeCell ref="A2:E2"/>
    <mergeCell ref="A3:D3"/>
    <mergeCell ref="A4:F4"/>
    <mergeCell ref="B6:F6"/>
    <mergeCell ref="A19:A20"/>
    <mergeCell ref="F19:F20"/>
    <mergeCell ref="A21:A22"/>
    <mergeCell ref="F21:F22"/>
    <mergeCell ref="A24:A25"/>
    <mergeCell ref="F24:F25"/>
    <mergeCell ref="B9:F9"/>
    <mergeCell ref="F10:F11"/>
    <mergeCell ref="A14:A15"/>
    <mergeCell ref="F14:F15"/>
    <mergeCell ref="A17:A18"/>
    <mergeCell ref="F17:F18"/>
    <mergeCell ref="B36:F36"/>
    <mergeCell ref="B10:B11"/>
    <mergeCell ref="A10:A11"/>
    <mergeCell ref="B39:F39"/>
    <mergeCell ref="F40:F41"/>
    <mergeCell ref="A44:A45"/>
    <mergeCell ref="F44:F45"/>
    <mergeCell ref="A47:A48"/>
    <mergeCell ref="F47:F48"/>
    <mergeCell ref="A27:A28"/>
    <mergeCell ref="F27:F28"/>
    <mergeCell ref="A29:A30"/>
    <mergeCell ref="F29:F30"/>
    <mergeCell ref="A31:A32"/>
    <mergeCell ref="F31:F32"/>
    <mergeCell ref="B40:B41"/>
    <mergeCell ref="A40:A41"/>
    <mergeCell ref="A57:A58"/>
    <mergeCell ref="F57:F58"/>
    <mergeCell ref="A59:A60"/>
    <mergeCell ref="F59:F60"/>
    <mergeCell ref="A61:A62"/>
    <mergeCell ref="F61:F62"/>
    <mergeCell ref="A49:A50"/>
    <mergeCell ref="F49:F50"/>
    <mergeCell ref="A51:A52"/>
    <mergeCell ref="F51:F52"/>
    <mergeCell ref="A54:A55"/>
    <mergeCell ref="F54:F55"/>
    <mergeCell ref="A79:A80"/>
    <mergeCell ref="F79:F80"/>
    <mergeCell ref="A81:A82"/>
    <mergeCell ref="F81:F82"/>
    <mergeCell ref="A84:A85"/>
    <mergeCell ref="F84:F85"/>
    <mergeCell ref="B66:F66"/>
    <mergeCell ref="B69:F69"/>
    <mergeCell ref="F70:F71"/>
    <mergeCell ref="A74:A75"/>
    <mergeCell ref="F74:F75"/>
    <mergeCell ref="A77:A78"/>
    <mergeCell ref="F77:F78"/>
    <mergeCell ref="B70:B71"/>
    <mergeCell ref="A70:A71"/>
    <mergeCell ref="B96:F96"/>
    <mergeCell ref="B99:F99"/>
    <mergeCell ref="F100:F101"/>
    <mergeCell ref="A104:A105"/>
    <mergeCell ref="F104:F105"/>
    <mergeCell ref="A107:A108"/>
    <mergeCell ref="F107:F108"/>
    <mergeCell ref="A87:A88"/>
    <mergeCell ref="F87:F88"/>
    <mergeCell ref="A89:A90"/>
    <mergeCell ref="F89:F90"/>
    <mergeCell ref="A91:A92"/>
    <mergeCell ref="F91:F92"/>
    <mergeCell ref="B100:B101"/>
    <mergeCell ref="A100:A101"/>
    <mergeCell ref="A117:A118"/>
    <mergeCell ref="F117:F118"/>
    <mergeCell ref="A119:A120"/>
    <mergeCell ref="F119:F120"/>
    <mergeCell ref="A121:A122"/>
    <mergeCell ref="F121:F122"/>
    <mergeCell ref="A109:A110"/>
    <mergeCell ref="F109:F110"/>
    <mergeCell ref="A111:A112"/>
    <mergeCell ref="F111:F112"/>
    <mergeCell ref="A114:A115"/>
    <mergeCell ref="F114:F115"/>
    <mergeCell ref="A139:A140"/>
    <mergeCell ref="F139:F140"/>
    <mergeCell ref="A141:A142"/>
    <mergeCell ref="F141:F142"/>
    <mergeCell ref="A143:A144"/>
    <mergeCell ref="F143:F144"/>
    <mergeCell ref="A123:A124"/>
    <mergeCell ref="F123:F124"/>
    <mergeCell ref="B128:F128"/>
    <mergeCell ref="B131:F131"/>
    <mergeCell ref="F132:F133"/>
    <mergeCell ref="A136:A137"/>
    <mergeCell ref="F136:F137"/>
    <mergeCell ref="A132:A133"/>
    <mergeCell ref="A153:A154"/>
    <mergeCell ref="F153:F154"/>
    <mergeCell ref="B158:F158"/>
    <mergeCell ref="B161:F161"/>
    <mergeCell ref="F162:F163"/>
    <mergeCell ref="A166:A167"/>
    <mergeCell ref="F166:F167"/>
    <mergeCell ref="A146:A147"/>
    <mergeCell ref="F146:F147"/>
    <mergeCell ref="A149:A150"/>
    <mergeCell ref="F149:F150"/>
    <mergeCell ref="A151:A152"/>
    <mergeCell ref="F151:F152"/>
    <mergeCell ref="B162:B163"/>
    <mergeCell ref="A162:A163"/>
    <mergeCell ref="A176:A177"/>
    <mergeCell ref="F176:F177"/>
    <mergeCell ref="A179:A180"/>
    <mergeCell ref="F179:F180"/>
    <mergeCell ref="A181:A182"/>
    <mergeCell ref="F181:F182"/>
    <mergeCell ref="A169:A170"/>
    <mergeCell ref="F169:F170"/>
    <mergeCell ref="A171:A172"/>
    <mergeCell ref="F171:F172"/>
    <mergeCell ref="A173:A174"/>
    <mergeCell ref="F173:F174"/>
    <mergeCell ref="A199:A200"/>
    <mergeCell ref="F199:F200"/>
    <mergeCell ref="A201:A202"/>
    <mergeCell ref="F201:F202"/>
    <mergeCell ref="A203:A204"/>
    <mergeCell ref="F203:F204"/>
    <mergeCell ref="A183:A184"/>
    <mergeCell ref="F183:F184"/>
    <mergeCell ref="B188:F188"/>
    <mergeCell ref="B191:F191"/>
    <mergeCell ref="F192:F193"/>
    <mergeCell ref="A196:A197"/>
    <mergeCell ref="B192:B193"/>
    <mergeCell ref="A192:A193"/>
    <mergeCell ref="A213:A214"/>
    <mergeCell ref="F213:F214"/>
    <mergeCell ref="B218:F218"/>
    <mergeCell ref="B221:F221"/>
    <mergeCell ref="F222:F223"/>
    <mergeCell ref="A226:A227"/>
    <mergeCell ref="A206:A207"/>
    <mergeCell ref="F206:F207"/>
    <mergeCell ref="A209:A210"/>
    <mergeCell ref="F209:F210"/>
    <mergeCell ref="A211:A212"/>
    <mergeCell ref="F211:F212"/>
    <mergeCell ref="B222:B223"/>
    <mergeCell ref="A222:A223"/>
    <mergeCell ref="A236:A237"/>
    <mergeCell ref="F236:F237"/>
    <mergeCell ref="A239:A240"/>
    <mergeCell ref="F239:F240"/>
    <mergeCell ref="A241:A242"/>
    <mergeCell ref="F241:F242"/>
    <mergeCell ref="A229:A230"/>
    <mergeCell ref="F229:F230"/>
    <mergeCell ref="A231:A232"/>
    <mergeCell ref="F231:F232"/>
    <mergeCell ref="A233:A234"/>
    <mergeCell ref="F233:F234"/>
    <mergeCell ref="A259:A260"/>
    <mergeCell ref="F259:F260"/>
    <mergeCell ref="A261:A262"/>
    <mergeCell ref="F261:F262"/>
    <mergeCell ref="A263:A264"/>
    <mergeCell ref="F263:F264"/>
    <mergeCell ref="A243:A244"/>
    <mergeCell ref="F243:F244"/>
    <mergeCell ref="B248:F248"/>
    <mergeCell ref="B251:F251"/>
    <mergeCell ref="F252:F253"/>
    <mergeCell ref="A256:A257"/>
    <mergeCell ref="B252:B253"/>
    <mergeCell ref="A252:A253"/>
    <mergeCell ref="A273:A274"/>
    <mergeCell ref="F273:F274"/>
    <mergeCell ref="A275:F285"/>
    <mergeCell ref="A266:A267"/>
    <mergeCell ref="F266:F267"/>
    <mergeCell ref="A269:A270"/>
    <mergeCell ref="F269:F270"/>
    <mergeCell ref="A271:A272"/>
    <mergeCell ref="F271:F272"/>
  </mergeCells>
  <pageMargins left="0.7" right="0.7" top="0.75" bottom="0.75" header="0.3" footer="0.3"/>
  <pageSetup paperSize="8" scale="59" fitToHeight="0" orientation="portrait" r:id="rId1"/>
  <rowBreaks count="5" manualBreakCount="5">
    <brk id="32" max="6" man="1"/>
    <brk id="62" max="6" man="1"/>
    <brk id="93" max="6" man="1"/>
    <brk id="125" max="6" man="1"/>
    <brk id="15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7" tint="0.39997558519241921"/>
    <pageSetUpPr fitToPage="1"/>
  </sheetPr>
  <dimension ref="A1:F77"/>
  <sheetViews>
    <sheetView view="pageBreakPreview" topLeftCell="B39" zoomScaleNormal="80" zoomScaleSheetLayoutView="100" zoomScalePageLayoutView="80" workbookViewId="0">
      <selection activeCell="B39" sqref="A1:XFD1048576"/>
    </sheetView>
  </sheetViews>
  <sheetFormatPr defaultColWidth="9" defaultRowHeight="14.5" x14ac:dyDescent="0.35"/>
  <cols>
    <col min="1" max="1" width="27.83203125" style="10" customWidth="1"/>
    <col min="2" max="2" width="10.83203125" style="10" customWidth="1"/>
    <col min="3" max="5" width="11.58203125" style="10" customWidth="1"/>
    <col min="6" max="6" width="174" style="10" customWidth="1"/>
    <col min="7" max="7" width="9" style="10"/>
    <col min="8" max="8" width="10.33203125" style="10" customWidth="1"/>
    <col min="9" max="9" width="10.83203125" style="10" customWidth="1"/>
    <col min="10" max="10" width="12.08203125" style="10" customWidth="1"/>
    <col min="11" max="16384" width="9" style="10"/>
  </cols>
  <sheetData>
    <row r="1" spans="1:6" ht="18" customHeight="1" x14ac:dyDescent="0.35">
      <c r="A1" s="187" t="s">
        <v>14</v>
      </c>
      <c r="B1" s="188"/>
      <c r="C1" s="188"/>
      <c r="D1" s="188"/>
      <c r="E1" s="188"/>
      <c r="F1" s="240" t="str">
        <f ca="1">Translations!$G$128</f>
        <v>Dernière version mise à jour le 29 juillet 2022</v>
      </c>
    </row>
    <row r="2" spans="1:6" ht="18" customHeight="1" x14ac:dyDescent="0.35">
      <c r="A2" s="189" t="s">
        <v>281</v>
      </c>
      <c r="B2" s="190"/>
      <c r="C2" s="190"/>
      <c r="D2" s="190"/>
      <c r="E2" s="190"/>
      <c r="F2" s="241"/>
    </row>
    <row r="3" spans="1:6" ht="18" customHeight="1" thickBot="1" x14ac:dyDescent="0.4">
      <c r="A3" s="189" t="s">
        <v>282</v>
      </c>
      <c r="B3" s="190"/>
      <c r="C3" s="190"/>
      <c r="D3" s="190"/>
      <c r="E3" s="38"/>
      <c r="F3" s="242"/>
    </row>
    <row r="4" spans="1:6" ht="66.75" customHeight="1" x14ac:dyDescent="0.35">
      <c r="A4" s="243" t="str">
        <f ca="1">Translations!A38</f>
        <v xml:space="preserve">Veuillez lire attentivement les consignes données dans l'onglet « Instructions » avant de compléter le tableau d'analyse des déficits programmatiques. 
Les instructions ont été adaptées à chaque module/intervention. </v>
      </c>
      <c r="B4" s="243"/>
      <c r="C4" s="243"/>
      <c r="D4" s="243"/>
      <c r="E4" s="243"/>
      <c r="F4" s="244"/>
    </row>
    <row r="5" spans="1:6" ht="60" customHeight="1" x14ac:dyDescent="0.35">
      <c r="A5" s="261" t="str">
        <f ca="1">Translations!$A$44</f>
        <v>Tableau des lacunes programmatiques 10 – concerne les produits pour la PEC-C non liés au paludisme (antibiotiques de première ligne pour la pneumonie simple chez les enfants de 2 à 59 mois dans le cadre de la PEC-C)</v>
      </c>
      <c r="B5" s="262"/>
      <c r="C5" s="262"/>
      <c r="D5" s="262"/>
      <c r="E5" s="262"/>
      <c r="F5" s="263"/>
    </row>
    <row r="6" spans="1:6" ht="45" customHeight="1" x14ac:dyDescent="0.35">
      <c r="A6" s="99" t="str">
        <f ca="1">Translations!$A$11</f>
        <v>Module prioritaire</v>
      </c>
      <c r="B6" s="217" t="str">
        <f ca="1">'RSSH drop-down'!$A$15</f>
        <v>Malaria – Prise en charge</v>
      </c>
      <c r="C6" s="218"/>
      <c r="D6" s="218"/>
      <c r="E6" s="218"/>
      <c r="F6" s="219"/>
    </row>
    <row r="7" spans="1:6" ht="45" customHeight="1" x14ac:dyDescent="0.35">
      <c r="A7" s="99" t="str">
        <f ca="1">Translations!$A$12</f>
        <v>Indicateur de couverture sélectionné</v>
      </c>
      <c r="B7" s="217" t="str">
        <f ca="1">'RSSH drop-down'!$B13</f>
        <v>Proportion d'enfants de 2 à 59 mois avec suspicion de pneumonie (respiration rapide) qui ont reçu un traitement antibiotique de première ligne dans la communauté</v>
      </c>
      <c r="C7" s="218"/>
      <c r="D7" s="218"/>
      <c r="E7" s="218"/>
      <c r="F7" s="219"/>
    </row>
    <row r="8" spans="1:6" ht="17.5" customHeight="1" x14ac:dyDescent="0.35">
      <c r="A8" s="148" t="str">
        <f ca="1">Translations!$A$13</f>
        <v>Couverture nationale actuelle</v>
      </c>
      <c r="B8" s="103"/>
      <c r="C8" s="103"/>
      <c r="D8" s="103"/>
      <c r="E8" s="103"/>
      <c r="F8" s="124"/>
    </row>
    <row r="9" spans="1:6" ht="45" customHeight="1" x14ac:dyDescent="0.35">
      <c r="A9" s="150" t="str">
        <f ca="1">Translations!$A$14</f>
        <v>Indiquez les résultats les plus récents</v>
      </c>
      <c r="B9" s="173">
        <v>0.2</v>
      </c>
      <c r="C9" s="101" t="str">
        <f ca="1">Translations!$A$15</f>
        <v>Année</v>
      </c>
      <c r="D9" s="23">
        <v>2022</v>
      </c>
      <c r="E9" s="101" t="str">
        <f ca="1">Translations!$A$16</f>
        <v>Source des données</v>
      </c>
      <c r="F9" s="62"/>
    </row>
    <row r="10" spans="1:6" ht="45" customHeight="1" thickBot="1" x14ac:dyDescent="0.4">
      <c r="A10" s="157" t="str">
        <f ca="1">Translations!$A$17</f>
        <v>Observations</v>
      </c>
      <c r="B10" s="245" t="s">
        <v>1087</v>
      </c>
      <c r="C10" s="246"/>
      <c r="D10" s="246"/>
      <c r="E10" s="246"/>
      <c r="F10" s="247"/>
    </row>
    <row r="11" spans="1:6" ht="17.5" customHeight="1" thickBot="1" x14ac:dyDescent="0.4">
      <c r="A11" s="158"/>
      <c r="B11" s="45"/>
      <c r="C11" s="45"/>
      <c r="D11" s="45"/>
      <c r="E11" s="45"/>
      <c r="F11" s="159"/>
    </row>
    <row r="12" spans="1:6" ht="13.5" customHeight="1" x14ac:dyDescent="0.35">
      <c r="A12" s="160"/>
      <c r="B12" s="238"/>
      <c r="C12" s="104" t="str">
        <f ca="1">Translations!$A$18</f>
        <v>Année 1</v>
      </c>
      <c r="D12" s="104" t="str">
        <f ca="1">Translations!$A$19</f>
        <v>Année 2</v>
      </c>
      <c r="E12" s="104" t="str">
        <f ca="1">Translations!$A$20</f>
        <v>Année 3</v>
      </c>
      <c r="F12" s="237" t="str">
        <f ca="1">Translations!$A$23</f>
        <v>Observations/Hypothèses</v>
      </c>
    </row>
    <row r="13" spans="1:6" ht="13.5" customHeight="1" x14ac:dyDescent="0.35">
      <c r="A13" s="161"/>
      <c r="B13" s="226"/>
      <c r="C13" s="61">
        <v>2024</v>
      </c>
      <c r="D13" s="61">
        <v>2025</v>
      </c>
      <c r="E13" s="61">
        <v>2026</v>
      </c>
      <c r="F13" s="224"/>
    </row>
    <row r="14" spans="1:6" ht="17.5" customHeight="1" x14ac:dyDescent="0.35">
      <c r="A14" s="148" t="str">
        <f ca="1">Translations!$A$24</f>
        <v>Estimation des besoins actuels du pays</v>
      </c>
      <c r="B14" s="103"/>
      <c r="C14" s="103"/>
      <c r="D14" s="103"/>
      <c r="E14" s="103"/>
      <c r="F14" s="124"/>
    </row>
    <row r="15" spans="1:6" ht="280" customHeight="1" x14ac:dyDescent="0.35">
      <c r="A15" s="153" t="str">
        <f ca="1">Translations!$A$47</f>
        <v>A. Nombre total estimé de cas présumés de pneumonie (communauté)</v>
      </c>
      <c r="B15" s="105" t="s">
        <v>5</v>
      </c>
      <c r="C15" s="44">
        <v>58534</v>
      </c>
      <c r="D15" s="44">
        <v>78733</v>
      </c>
      <c r="E15" s="44">
        <v>95971</v>
      </c>
      <c r="F15" s="154" t="s">
        <v>1088</v>
      </c>
    </row>
    <row r="16" spans="1:6" ht="45" customHeight="1" x14ac:dyDescent="0.35">
      <c r="A16" s="248" t="str">
        <f ca="1">Translations!$A$48</f>
        <v>B. Cibles nationales (du plan stratégique national)</v>
      </c>
      <c r="B16" s="105" t="s">
        <v>5</v>
      </c>
      <c r="C16" s="44">
        <v>58534</v>
      </c>
      <c r="D16" s="44">
        <v>78733</v>
      </c>
      <c r="E16" s="44">
        <v>95971</v>
      </c>
      <c r="F16" s="214" t="s">
        <v>1089</v>
      </c>
    </row>
    <row r="17" spans="1:6" ht="45" customHeight="1" x14ac:dyDescent="0.35">
      <c r="A17" s="249"/>
      <c r="B17" s="105" t="s">
        <v>11</v>
      </c>
      <c r="C17" s="107">
        <f>IF(C16=0,"",+C16/C15)</f>
        <v>1</v>
      </c>
      <c r="D17" s="107">
        <f t="shared" ref="D17:E17" si="0">IF(D16=0,"",+D16/D15)</f>
        <v>1</v>
      </c>
      <c r="E17" s="107">
        <f t="shared" si="0"/>
        <v>1</v>
      </c>
      <c r="F17" s="215"/>
    </row>
    <row r="18" spans="1:6" ht="17.5" customHeight="1" x14ac:dyDescent="0.35">
      <c r="A18" s="148" t="str">
        <f ca="1">Translations!$A$27</f>
        <v>Besoins du pays déjà couverts</v>
      </c>
      <c r="B18" s="103"/>
      <c r="C18" s="103"/>
      <c r="D18" s="103"/>
      <c r="E18" s="103"/>
      <c r="F18" s="124"/>
    </row>
    <row r="19" spans="1:6" ht="45" customHeight="1" x14ac:dyDescent="0.35">
      <c r="A19" s="248" t="str">
        <f ca="1">Translations!$A$49</f>
        <v>C1. L'objectif du pays devrait être couvert par les ressources nationales</v>
      </c>
      <c r="B19" s="105" t="s">
        <v>5</v>
      </c>
      <c r="C19" s="44">
        <v>0</v>
      </c>
      <c r="D19" s="44">
        <v>0</v>
      </c>
      <c r="E19" s="44">
        <v>0</v>
      </c>
      <c r="F19" s="214" t="s">
        <v>1077</v>
      </c>
    </row>
    <row r="20" spans="1:6" ht="45" customHeight="1" x14ac:dyDescent="0.35">
      <c r="A20" s="249"/>
      <c r="B20" s="105" t="s">
        <v>11</v>
      </c>
      <c r="C20" s="107" t="str">
        <f>IF(C19=0,"",+C19/C16)</f>
        <v/>
      </c>
      <c r="D20" s="107" t="str">
        <f t="shared" ref="D20:E20" si="1">IF(D19=0,"",+D19/D16)</f>
        <v/>
      </c>
      <c r="E20" s="107" t="str">
        <f t="shared" si="1"/>
        <v/>
      </c>
      <c r="F20" s="215"/>
    </row>
    <row r="21" spans="1:6" ht="45" customHeight="1" x14ac:dyDescent="0.35">
      <c r="A21" s="248" t="str">
        <f ca="1">Translations!$A$50</f>
        <v>C2. L'objectif du pays devrait être couvert par des ressources externes non liées au Fonds mondial</v>
      </c>
      <c r="B21" s="105" t="s">
        <v>5</v>
      </c>
      <c r="C21" s="44">
        <f>C16*0.25</f>
        <v>14633.5</v>
      </c>
      <c r="D21" s="44">
        <f>D16*0.25</f>
        <v>19683.25</v>
      </c>
      <c r="E21" s="44">
        <f>E16*0.25</f>
        <v>23992.75</v>
      </c>
      <c r="F21" s="214" t="s">
        <v>1090</v>
      </c>
    </row>
    <row r="22" spans="1:6" ht="45" customHeight="1" x14ac:dyDescent="0.35">
      <c r="A22" s="249"/>
      <c r="B22" s="105" t="s">
        <v>11</v>
      </c>
      <c r="C22" s="107">
        <f>IF(C21=0,"",+C21/C16)</f>
        <v>0.25</v>
      </c>
      <c r="D22" s="107">
        <f t="shared" ref="D22:E22" si="2">IF(D21=0,"",+D21/D16)</f>
        <v>0.25</v>
      </c>
      <c r="E22" s="107">
        <f t="shared" si="2"/>
        <v>0.25</v>
      </c>
      <c r="F22" s="215"/>
    </row>
    <row r="23" spans="1:6" ht="45" customHeight="1" x14ac:dyDescent="0.35">
      <c r="A23" s="248" t="str">
        <f ca="1">Translations!$A$51</f>
        <v>C. Cible totale nationale déjà couverte</v>
      </c>
      <c r="B23" s="105" t="s">
        <v>5</v>
      </c>
      <c r="C23" s="108">
        <f>+C19+C21</f>
        <v>14633.5</v>
      </c>
      <c r="D23" s="108">
        <f>+D19+D21</f>
        <v>19683.25</v>
      </c>
      <c r="E23" s="108">
        <f>+E19+E21</f>
        <v>23992.75</v>
      </c>
      <c r="F23" s="214" t="s">
        <v>1091</v>
      </c>
    </row>
    <row r="24" spans="1:6" ht="45" customHeight="1" x14ac:dyDescent="0.35">
      <c r="A24" s="249"/>
      <c r="B24" s="105" t="s">
        <v>11</v>
      </c>
      <c r="C24" s="107">
        <f>IF(C23=0,"",+C23/C16)</f>
        <v>0.25</v>
      </c>
      <c r="D24" s="107">
        <f t="shared" ref="D24:E24" si="3">IF(D23=0,"",+D23/D16)</f>
        <v>0.25</v>
      </c>
      <c r="E24" s="107">
        <f t="shared" si="3"/>
        <v>0.25</v>
      </c>
      <c r="F24" s="215"/>
    </row>
    <row r="25" spans="1:6" ht="17.5" customHeight="1" x14ac:dyDescent="0.35">
      <c r="A25" s="148" t="str">
        <f ca="1">Translations!$A$31</f>
        <v>Lacune programmatique</v>
      </c>
      <c r="B25" s="103"/>
      <c r="C25" s="103"/>
      <c r="D25" s="103"/>
      <c r="E25" s="103"/>
      <c r="F25" s="124"/>
    </row>
    <row r="26" spans="1:6" ht="45" customHeight="1" x14ac:dyDescent="0.35">
      <c r="A26" s="248" t="str">
        <f ca="1">Translations!$A$32</f>
        <v>D. Déficit annuel attendu pour atteindre les cibles » B – C</v>
      </c>
      <c r="B26" s="105" t="s">
        <v>5</v>
      </c>
      <c r="C26" s="108">
        <f>+C16-(C23)</f>
        <v>43900.5</v>
      </c>
      <c r="D26" s="108">
        <f t="shared" ref="D26:E26" si="4">+D16-(D23)</f>
        <v>59049.75</v>
      </c>
      <c r="E26" s="108">
        <f t="shared" si="4"/>
        <v>71978.25</v>
      </c>
      <c r="F26" s="214"/>
    </row>
    <row r="27" spans="1:6" ht="45" customHeight="1" x14ac:dyDescent="0.35">
      <c r="A27" s="249"/>
      <c r="B27" s="105" t="s">
        <v>11</v>
      </c>
      <c r="C27" s="107">
        <f>IF(C26=0,"",+C26/C16)</f>
        <v>0.75</v>
      </c>
      <c r="D27" s="107">
        <f t="shared" ref="D27:E27" si="5">IF(D26=0,"",+D26/D16)</f>
        <v>0.75</v>
      </c>
      <c r="E27" s="107">
        <f t="shared" si="5"/>
        <v>0.75</v>
      </c>
      <c r="F27" s="215"/>
    </row>
    <row r="28" spans="1:6" ht="17.5" customHeight="1" x14ac:dyDescent="0.35">
      <c r="A28" s="148" t="str">
        <f ca="1">Translations!$A$33</f>
        <v>Besoins du pays couverts par la somme allouée et l’allocation au-delà</v>
      </c>
      <c r="B28" s="103"/>
      <c r="C28" s="103"/>
      <c r="D28" s="103"/>
      <c r="E28" s="103"/>
      <c r="F28" s="124"/>
    </row>
    <row r="29" spans="1:6" ht="45" customHeight="1" x14ac:dyDescent="0.35">
      <c r="A29" s="248" t="str">
        <f ca="1">Translations!$A$52</f>
        <v>E. Objectifs à financer par le montant de la dotation</v>
      </c>
      <c r="B29" s="105" t="s">
        <v>5</v>
      </c>
      <c r="C29" s="44">
        <f>C26</f>
        <v>43900.5</v>
      </c>
      <c r="D29" s="44">
        <f>D26</f>
        <v>59049.75</v>
      </c>
      <c r="E29" s="44">
        <f>E26</f>
        <v>71978.25</v>
      </c>
      <c r="F29" s="214" t="s">
        <v>1092</v>
      </c>
    </row>
    <row r="30" spans="1:6" ht="45" customHeight="1" x14ac:dyDescent="0.35">
      <c r="A30" s="249"/>
      <c r="B30" s="105" t="s">
        <v>11</v>
      </c>
      <c r="C30" s="107">
        <f>IF(C29=0,"",+C29/C16)</f>
        <v>0.75</v>
      </c>
      <c r="D30" s="107">
        <f t="shared" ref="D30:E30" si="6">IF(D29=0,"",+D29/D16)</f>
        <v>0.75</v>
      </c>
      <c r="E30" s="107">
        <f t="shared" si="6"/>
        <v>0.75</v>
      </c>
      <c r="F30" s="215"/>
    </row>
    <row r="31" spans="1:6" ht="45" customHeight="1" x14ac:dyDescent="0.35">
      <c r="A31" s="248" t="str">
        <f ca="1">Translations!$A$53</f>
        <v>F. Couverture par le montant de l'allocation et d'autres sources: C+E</v>
      </c>
      <c r="B31" s="105" t="s">
        <v>5</v>
      </c>
      <c r="C31" s="108">
        <f>+C29+C23</f>
        <v>58534</v>
      </c>
      <c r="D31" s="108">
        <f>+D29+D23</f>
        <v>78733</v>
      </c>
      <c r="E31" s="108">
        <f>+E29+E23</f>
        <v>95971</v>
      </c>
      <c r="F31" s="259" t="s">
        <v>1093</v>
      </c>
    </row>
    <row r="32" spans="1:6" ht="45" customHeight="1" x14ac:dyDescent="0.35">
      <c r="A32" s="249"/>
      <c r="B32" s="105" t="s">
        <v>11</v>
      </c>
      <c r="C32" s="107">
        <f>IF(C31=0,"",+C31/C16)</f>
        <v>1</v>
      </c>
      <c r="D32" s="107">
        <f t="shared" ref="D32:E32" si="7">IF(D31=0,"",+D31/D16)</f>
        <v>1</v>
      </c>
      <c r="E32" s="107">
        <f t="shared" si="7"/>
        <v>1</v>
      </c>
      <c r="F32" s="260"/>
    </row>
    <row r="33" spans="1:6" ht="45" customHeight="1" x14ac:dyDescent="0.35">
      <c r="A33" s="248" t="str">
        <f ca="1">Translations!$A$36</f>
        <v xml:space="preserve">G. Déficit restant pour atteindre les cibles nationales: B – F </v>
      </c>
      <c r="B33" s="105" t="s">
        <v>5</v>
      </c>
      <c r="C33" s="108">
        <f>+C16-(C31)</f>
        <v>0</v>
      </c>
      <c r="D33" s="108">
        <f t="shared" ref="D33:E33" si="8">+D16-(D31)</f>
        <v>0</v>
      </c>
      <c r="E33" s="108">
        <f t="shared" si="8"/>
        <v>0</v>
      </c>
      <c r="F33" s="214"/>
    </row>
    <row r="34" spans="1:6" ht="45" customHeight="1" x14ac:dyDescent="0.35">
      <c r="A34" s="249"/>
      <c r="B34" s="105" t="s">
        <v>11</v>
      </c>
      <c r="C34" s="107" t="str">
        <f>IF(C33=0,"",+C33/C16)</f>
        <v/>
      </c>
      <c r="D34" s="107" t="str">
        <f t="shared" ref="D34:E34" si="9">IF(D33=0,"",+D33/D16)</f>
        <v/>
      </c>
      <c r="E34" s="107" t="str">
        <f t="shared" si="9"/>
        <v/>
      </c>
      <c r="F34" s="215"/>
    </row>
    <row r="35" spans="1:6" x14ac:dyDescent="0.35">
      <c r="A35" s="46"/>
      <c r="B35" s="46"/>
      <c r="C35" s="46"/>
      <c r="D35" s="46"/>
      <c r="E35" s="46"/>
      <c r="F35" s="46"/>
    </row>
    <row r="36" spans="1:6" x14ac:dyDescent="0.35">
      <c r="A36" s="46"/>
      <c r="B36" s="46"/>
      <c r="C36" s="46"/>
      <c r="D36" s="46"/>
      <c r="E36" s="46"/>
      <c r="F36" s="46"/>
    </row>
    <row r="37" spans="1:6" ht="60" customHeight="1" x14ac:dyDescent="0.35">
      <c r="A37" s="250" t="str">
        <f ca="1">Translations!$A$45</f>
        <v>Tableau des lacunes programmatiques 11 – concerne les produits pour la PEC-C non liés au paludisme (sels de réhydratation orale et zinc pour le traitement de la diarrhée chez les enfants de 2 à 59 mois dans le cadre de la PEC-C)</v>
      </c>
      <c r="B37" s="251"/>
      <c r="C37" s="251"/>
      <c r="D37" s="251"/>
      <c r="E37" s="251"/>
      <c r="F37" s="252"/>
    </row>
    <row r="38" spans="1:6" ht="45" customHeight="1" x14ac:dyDescent="0.35">
      <c r="A38" s="153" t="str">
        <f ca="1">Translations!$A$11</f>
        <v>Module prioritaire</v>
      </c>
      <c r="B38" s="217" t="str">
        <f ca="1">'RSSH drop-down'!$A$15</f>
        <v>Malaria – Prise en charge</v>
      </c>
      <c r="C38" s="218"/>
      <c r="D38" s="218"/>
      <c r="E38" s="218"/>
      <c r="F38" s="219"/>
    </row>
    <row r="39" spans="1:6" ht="45" customHeight="1" x14ac:dyDescent="0.35">
      <c r="A39" s="153" t="str">
        <f ca="1">Translations!$A$12</f>
        <v>Indicateur de couverture sélectionné</v>
      </c>
      <c r="B39" s="217" t="str">
        <f ca="1">'RSSH drop-down'!B14</f>
        <v>Proportion d'enfants de 2 à 59 mois souffrant de diarrhée qui ont reçu des sels de réhydratation orale et un traitement au zinc dans la communauté</v>
      </c>
      <c r="C39" s="218"/>
      <c r="D39" s="218"/>
      <c r="E39" s="218"/>
      <c r="F39" s="219"/>
    </row>
    <row r="40" spans="1:6" ht="17.149999999999999" customHeight="1" x14ac:dyDescent="0.35">
      <c r="A40" s="255" t="str">
        <f ca="1">Translations!$A$13</f>
        <v>Couverture nationale actuelle</v>
      </c>
      <c r="B40" s="256"/>
      <c r="C40" s="256"/>
      <c r="D40" s="256"/>
      <c r="E40" s="256"/>
      <c r="F40" s="257"/>
    </row>
    <row r="41" spans="1:6" ht="45" customHeight="1" x14ac:dyDescent="0.35">
      <c r="A41" s="153" t="str">
        <f ca="1">Translations!$A$14</f>
        <v>Indiquez les résultats les plus récents</v>
      </c>
      <c r="B41" s="171">
        <v>0.25</v>
      </c>
      <c r="C41" s="101" t="str">
        <f ca="1">Translations!$A$15</f>
        <v>Année</v>
      </c>
      <c r="D41" s="23">
        <v>2022</v>
      </c>
      <c r="E41" s="101" t="str">
        <f ca="1">Translations!$A$16</f>
        <v>Source des données</v>
      </c>
      <c r="F41" s="61"/>
    </row>
    <row r="42" spans="1:6" ht="45" customHeight="1" thickBot="1" x14ac:dyDescent="0.4">
      <c r="A42" s="153" t="str">
        <f ca="1">Translations!$A$17</f>
        <v>Observations</v>
      </c>
      <c r="B42" s="245" t="s">
        <v>1094</v>
      </c>
      <c r="C42" s="246"/>
      <c r="D42" s="246"/>
      <c r="E42" s="246"/>
      <c r="F42" s="247"/>
    </row>
    <row r="43" spans="1:6" ht="15" thickBot="1" x14ac:dyDescent="0.4">
      <c r="A43" s="158"/>
      <c r="B43" s="45"/>
      <c r="C43" s="45"/>
      <c r="D43" s="45"/>
      <c r="E43" s="45"/>
      <c r="F43" s="159"/>
    </row>
    <row r="44" spans="1:6" ht="19.5" customHeight="1" x14ac:dyDescent="0.35">
      <c r="A44" s="253"/>
      <c r="B44" s="238"/>
      <c r="C44" s="101" t="str">
        <f ca="1">Translations!$A$18</f>
        <v>Année 1</v>
      </c>
      <c r="D44" s="101" t="str">
        <f ca="1">Translations!$A$19</f>
        <v>Année 2</v>
      </c>
      <c r="E44" s="101" t="str">
        <f ca="1">Translations!$A$20</f>
        <v>Année 3</v>
      </c>
      <c r="F44" s="264" t="str">
        <f ca="1">Translations!$A$23</f>
        <v>Observations/Hypothèses</v>
      </c>
    </row>
    <row r="45" spans="1:6" ht="19.5" customHeight="1" x14ac:dyDescent="0.35">
      <c r="A45" s="254"/>
      <c r="B45" s="226"/>
      <c r="C45" s="61">
        <v>2024</v>
      </c>
      <c r="D45" s="61">
        <v>2025</v>
      </c>
      <c r="E45" s="61">
        <v>2026</v>
      </c>
      <c r="F45" s="265"/>
    </row>
    <row r="46" spans="1:6" ht="17.5" customHeight="1" x14ac:dyDescent="0.35">
      <c r="A46" s="255" t="str">
        <f ca="1">Translations!$A$24</f>
        <v>Estimation des besoins actuels du pays</v>
      </c>
      <c r="B46" s="256"/>
      <c r="C46" s="256"/>
      <c r="D46" s="256"/>
      <c r="E46" s="256"/>
      <c r="F46" s="257"/>
    </row>
    <row r="47" spans="1:6" ht="297.5" customHeight="1" x14ac:dyDescent="0.35">
      <c r="A47" s="153" t="str">
        <f ca="1">Translations!$A$54</f>
        <v>A. Nombre total estimé de cas de diarrhée (communauté)</v>
      </c>
      <c r="B47" s="105" t="s">
        <v>5</v>
      </c>
      <c r="C47" s="44">
        <v>508636</v>
      </c>
      <c r="D47" s="44">
        <v>639796</v>
      </c>
      <c r="E47" s="44">
        <v>788548</v>
      </c>
      <c r="F47" s="154" t="s">
        <v>1100</v>
      </c>
    </row>
    <row r="48" spans="1:6" ht="45" customHeight="1" x14ac:dyDescent="0.35">
      <c r="A48" s="212" t="str">
        <f ca="1">Translations!$A$48</f>
        <v>B. Cibles nationales (du plan stratégique national)</v>
      </c>
      <c r="B48" s="105" t="s">
        <v>5</v>
      </c>
      <c r="C48" s="44">
        <v>508636</v>
      </c>
      <c r="D48" s="44">
        <v>639796</v>
      </c>
      <c r="E48" s="44">
        <v>788548</v>
      </c>
      <c r="F48" s="214" t="s">
        <v>1095</v>
      </c>
    </row>
    <row r="49" spans="1:6" ht="45" customHeight="1" x14ac:dyDescent="0.35">
      <c r="A49" s="213"/>
      <c r="B49" s="105" t="s">
        <v>11</v>
      </c>
      <c r="C49" s="107">
        <f>IF(C48=0,"",+C48/C47)</f>
        <v>1</v>
      </c>
      <c r="D49" s="107">
        <f t="shared" ref="D49:E49" si="10">IF(D48=0,"",+D48/D47)</f>
        <v>1</v>
      </c>
      <c r="E49" s="107">
        <f t="shared" si="10"/>
        <v>1</v>
      </c>
      <c r="F49" s="215"/>
    </row>
    <row r="50" spans="1:6" ht="17.5" customHeight="1" x14ac:dyDescent="0.35">
      <c r="A50" s="255" t="str">
        <f ca="1">Translations!$A$27</f>
        <v>Besoins du pays déjà couverts</v>
      </c>
      <c r="B50" s="256"/>
      <c r="C50" s="256"/>
      <c r="D50" s="256"/>
      <c r="E50" s="256"/>
      <c r="F50" s="257"/>
    </row>
    <row r="51" spans="1:6" ht="45" customHeight="1" x14ac:dyDescent="0.35">
      <c r="A51" s="212" t="str">
        <f ca="1">Translations!$A$49</f>
        <v>C1. L'objectif du pays devrait être couvert par les ressources nationales</v>
      </c>
      <c r="B51" s="105" t="s">
        <v>5</v>
      </c>
      <c r="C51" s="44">
        <v>0</v>
      </c>
      <c r="D51" s="44">
        <v>0</v>
      </c>
      <c r="E51" s="44">
        <v>0</v>
      </c>
      <c r="F51" s="214" t="s">
        <v>1077</v>
      </c>
    </row>
    <row r="52" spans="1:6" ht="45" customHeight="1" x14ac:dyDescent="0.35">
      <c r="A52" s="213"/>
      <c r="B52" s="105" t="s">
        <v>11</v>
      </c>
      <c r="C52" s="107" t="str">
        <f>IF(C51=0,"",+C51/C48)</f>
        <v/>
      </c>
      <c r="D52" s="107" t="str">
        <f t="shared" ref="D52:E52" si="11">IF(D51=0,"",+D51/D48)</f>
        <v/>
      </c>
      <c r="E52" s="107" t="str">
        <f t="shared" si="11"/>
        <v/>
      </c>
      <c r="F52" s="215"/>
    </row>
    <row r="53" spans="1:6" ht="45" customHeight="1" x14ac:dyDescent="0.35">
      <c r="A53" s="212" t="str">
        <f ca="1">Translations!$A50</f>
        <v>C2. L'objectif du pays devrait être couvert par des ressources externes non liées au Fonds mondial</v>
      </c>
      <c r="B53" s="105" t="s">
        <v>5</v>
      </c>
      <c r="C53" s="44">
        <f>C48*0.25</f>
        <v>127159</v>
      </c>
      <c r="D53" s="44">
        <f>D48*0.25</f>
        <v>159949</v>
      </c>
      <c r="E53" s="44">
        <f>E48*0.25</f>
        <v>197137</v>
      </c>
      <c r="F53" s="214" t="s">
        <v>1096</v>
      </c>
    </row>
    <row r="54" spans="1:6" ht="45" customHeight="1" x14ac:dyDescent="0.35">
      <c r="A54" s="213"/>
      <c r="B54" s="105" t="s">
        <v>11</v>
      </c>
      <c r="C54" s="107">
        <f>IF(C53=0,"",+C53/C48)</f>
        <v>0.25</v>
      </c>
      <c r="D54" s="107">
        <f t="shared" ref="D54:E54" si="12">IF(D53=0,"",+D53/D48)</f>
        <v>0.25</v>
      </c>
      <c r="E54" s="107">
        <f t="shared" si="12"/>
        <v>0.25</v>
      </c>
      <c r="F54" s="215"/>
    </row>
    <row r="55" spans="1:6" ht="45" customHeight="1" x14ac:dyDescent="0.35">
      <c r="A55" s="212" t="str">
        <f ca="1">Translations!$A$51</f>
        <v>C. Cible totale nationale déjà couverte</v>
      </c>
      <c r="B55" s="105" t="s">
        <v>5</v>
      </c>
      <c r="C55" s="108">
        <f>+C51+C53</f>
        <v>127159</v>
      </c>
      <c r="D55" s="108">
        <f>+D51+D53</f>
        <v>159949</v>
      </c>
      <c r="E55" s="108">
        <f>+E51+E53</f>
        <v>197137</v>
      </c>
      <c r="F55" s="214" t="s">
        <v>1097</v>
      </c>
    </row>
    <row r="56" spans="1:6" ht="45" customHeight="1" x14ac:dyDescent="0.35">
      <c r="A56" s="213"/>
      <c r="B56" s="105" t="s">
        <v>11</v>
      </c>
      <c r="C56" s="107">
        <f>IF(C55=0,"",+C55/C48)</f>
        <v>0.25</v>
      </c>
      <c r="D56" s="107">
        <f t="shared" ref="D56:E56" si="13">IF(D55=0,"",+D55/D48)</f>
        <v>0.25</v>
      </c>
      <c r="E56" s="107">
        <f t="shared" si="13"/>
        <v>0.25</v>
      </c>
      <c r="F56" s="215"/>
    </row>
    <row r="57" spans="1:6" ht="17.5" customHeight="1" x14ac:dyDescent="0.35">
      <c r="A57" s="255" t="str">
        <f ca="1">Translations!$A$31</f>
        <v>Lacune programmatique</v>
      </c>
      <c r="B57" s="256"/>
      <c r="C57" s="256"/>
      <c r="D57" s="256"/>
      <c r="E57" s="256"/>
      <c r="F57" s="257"/>
    </row>
    <row r="58" spans="1:6" ht="45" customHeight="1" x14ac:dyDescent="0.35">
      <c r="A58" s="212" t="str">
        <f ca="1">Translations!$A$32</f>
        <v>D. Déficit annuel attendu pour atteindre les cibles » B – C</v>
      </c>
      <c r="B58" s="105" t="s">
        <v>5</v>
      </c>
      <c r="C58" s="108">
        <f>+C48-(C55)</f>
        <v>381477</v>
      </c>
      <c r="D58" s="108">
        <f t="shared" ref="D58:E58" si="14">+D48-(D55)</f>
        <v>479847</v>
      </c>
      <c r="E58" s="108">
        <f t="shared" si="14"/>
        <v>591411</v>
      </c>
      <c r="F58" s="214"/>
    </row>
    <row r="59" spans="1:6" ht="45" customHeight="1" x14ac:dyDescent="0.35">
      <c r="A59" s="213"/>
      <c r="B59" s="105" t="s">
        <v>11</v>
      </c>
      <c r="C59" s="107">
        <f>IF(C58=0,"",+C58/C48)</f>
        <v>0.75</v>
      </c>
      <c r="D59" s="107">
        <f t="shared" ref="D59:E59" si="15">IF(D58=0,"",+D58/D48)</f>
        <v>0.75</v>
      </c>
      <c r="E59" s="107">
        <f t="shared" si="15"/>
        <v>0.75</v>
      </c>
      <c r="F59" s="215"/>
    </row>
    <row r="60" spans="1:6" ht="17.5" customHeight="1" x14ac:dyDescent="0.35">
      <c r="A60" s="255" t="str">
        <f ca="1">Translations!$A$33</f>
        <v>Besoins du pays couverts par la somme allouée et l’allocation au-delà</v>
      </c>
      <c r="B60" s="256"/>
      <c r="C60" s="256"/>
      <c r="D60" s="256"/>
      <c r="E60" s="256"/>
      <c r="F60" s="257"/>
    </row>
    <row r="61" spans="1:6" ht="45" customHeight="1" x14ac:dyDescent="0.35">
      <c r="A61" s="212" t="str">
        <f ca="1">Translations!$A$52</f>
        <v>E. Objectifs à financer par le montant de la dotation</v>
      </c>
      <c r="B61" s="105" t="s">
        <v>5</v>
      </c>
      <c r="C61" s="44">
        <f>C58</f>
        <v>381477</v>
      </c>
      <c r="D61" s="44">
        <f>D58</f>
        <v>479847</v>
      </c>
      <c r="E61" s="44">
        <f>E58</f>
        <v>591411</v>
      </c>
      <c r="F61" s="214" t="s">
        <v>1098</v>
      </c>
    </row>
    <row r="62" spans="1:6" ht="45" customHeight="1" x14ac:dyDescent="0.35">
      <c r="A62" s="213"/>
      <c r="B62" s="105" t="s">
        <v>11</v>
      </c>
      <c r="C62" s="107">
        <f>IF(C61=0,"",+C61/C48)</f>
        <v>0.75</v>
      </c>
      <c r="D62" s="107">
        <f t="shared" ref="D62:E62" si="16">IF(D61=0,"",+D61/D48)</f>
        <v>0.75</v>
      </c>
      <c r="E62" s="107">
        <f t="shared" si="16"/>
        <v>0.75</v>
      </c>
      <c r="F62" s="215"/>
    </row>
    <row r="63" spans="1:6" ht="45" customHeight="1" x14ac:dyDescent="0.35">
      <c r="A63" s="212" t="str">
        <f ca="1">Translations!$A$53</f>
        <v>F. Couverture par le montant de l'allocation et d'autres sources: C+E</v>
      </c>
      <c r="B63" s="105" t="s">
        <v>5</v>
      </c>
      <c r="C63" s="108">
        <f>+C61+C55</f>
        <v>508636</v>
      </c>
      <c r="D63" s="108">
        <f>+D61+D55</f>
        <v>639796</v>
      </c>
      <c r="E63" s="108">
        <f>+E61+E55</f>
        <v>788548</v>
      </c>
      <c r="F63" s="214" t="s">
        <v>1099</v>
      </c>
    </row>
    <row r="64" spans="1:6" ht="45" customHeight="1" x14ac:dyDescent="0.35">
      <c r="A64" s="213"/>
      <c r="B64" s="105" t="s">
        <v>11</v>
      </c>
      <c r="C64" s="107">
        <f>IF(C63=0,"",+C63/C48)</f>
        <v>1</v>
      </c>
      <c r="D64" s="107">
        <f t="shared" ref="D64:E64" si="17">IF(D63=0,"",+D63/D48)</f>
        <v>1</v>
      </c>
      <c r="E64" s="107">
        <f t="shared" si="17"/>
        <v>1</v>
      </c>
      <c r="F64" s="215"/>
    </row>
    <row r="65" spans="1:6" ht="45" customHeight="1" x14ac:dyDescent="0.35">
      <c r="A65" s="212" t="str">
        <f ca="1">Translations!$A$36</f>
        <v xml:space="preserve">G. Déficit restant pour atteindre les cibles nationales: B – F </v>
      </c>
      <c r="B65" s="105" t="s">
        <v>5</v>
      </c>
      <c r="C65" s="108">
        <f>+C48-(C63)</f>
        <v>0</v>
      </c>
      <c r="D65" s="108">
        <f t="shared" ref="D65:E65" si="18">+D48-(D63)</f>
        <v>0</v>
      </c>
      <c r="E65" s="108">
        <f t="shared" si="18"/>
        <v>0</v>
      </c>
      <c r="F65" s="214"/>
    </row>
    <row r="66" spans="1:6" ht="45" customHeight="1" x14ac:dyDescent="0.35">
      <c r="A66" s="213"/>
      <c r="B66" s="105" t="s">
        <v>11</v>
      </c>
      <c r="C66" s="107" t="str">
        <f>IF(C65=0,"",+C65/C48)</f>
        <v/>
      </c>
      <c r="D66" s="107" t="str">
        <f t="shared" ref="D66:E66" si="19">IF(D65=0,"",+D65/D48)</f>
        <v/>
      </c>
      <c r="E66" s="107" t="str">
        <f t="shared" si="19"/>
        <v/>
      </c>
      <c r="F66" s="215"/>
    </row>
    <row r="67" spans="1:6" s="125" customFormat="1" x14ac:dyDescent="0.35">
      <c r="A67" s="258" t="s">
        <v>550</v>
      </c>
      <c r="B67" s="258"/>
      <c r="C67" s="258"/>
      <c r="D67" s="258"/>
      <c r="E67" s="258"/>
      <c r="F67" s="258"/>
    </row>
    <row r="68" spans="1:6" s="125" customFormat="1" x14ac:dyDescent="0.35">
      <c r="A68" s="258"/>
      <c r="B68" s="258"/>
      <c r="C68" s="258"/>
      <c r="D68" s="258"/>
      <c r="E68" s="258"/>
      <c r="F68" s="258"/>
    </row>
    <row r="69" spans="1:6" s="125" customFormat="1" x14ac:dyDescent="0.35">
      <c r="A69" s="258"/>
      <c r="B69" s="258"/>
      <c r="C69" s="258"/>
      <c r="D69" s="258"/>
      <c r="E69" s="258"/>
      <c r="F69" s="258"/>
    </row>
    <row r="70" spans="1:6" s="125" customFormat="1" x14ac:dyDescent="0.35">
      <c r="A70" s="258"/>
      <c r="B70" s="258"/>
      <c r="C70" s="258"/>
      <c r="D70" s="258"/>
      <c r="E70" s="258"/>
      <c r="F70" s="258"/>
    </row>
    <row r="71" spans="1:6" s="125" customFormat="1" x14ac:dyDescent="0.35">
      <c r="A71" s="258"/>
      <c r="B71" s="258"/>
      <c r="C71" s="258"/>
      <c r="D71" s="258"/>
      <c r="E71" s="258"/>
      <c r="F71" s="258"/>
    </row>
    <row r="72" spans="1:6" s="125" customFormat="1" x14ac:dyDescent="0.35">
      <c r="A72" s="258"/>
      <c r="B72" s="258"/>
      <c r="C72" s="258"/>
      <c r="D72" s="258"/>
      <c r="E72" s="258"/>
      <c r="F72" s="258"/>
    </row>
    <row r="73" spans="1:6" s="125" customFormat="1" x14ac:dyDescent="0.35">
      <c r="A73" s="258"/>
      <c r="B73" s="258"/>
      <c r="C73" s="258"/>
      <c r="D73" s="258"/>
      <c r="E73" s="258"/>
      <c r="F73" s="258"/>
    </row>
    <row r="74" spans="1:6" s="125" customFormat="1" x14ac:dyDescent="0.35">
      <c r="A74" s="258"/>
      <c r="B74" s="258"/>
      <c r="C74" s="258"/>
      <c r="D74" s="258"/>
      <c r="E74" s="258"/>
      <c r="F74" s="258"/>
    </row>
    <row r="75" spans="1:6" s="125" customFormat="1" x14ac:dyDescent="0.35">
      <c r="A75" s="258"/>
      <c r="B75" s="258"/>
      <c r="C75" s="258"/>
      <c r="D75" s="258"/>
      <c r="E75" s="258"/>
      <c r="F75" s="258"/>
    </row>
    <row r="76" spans="1:6" s="125" customFormat="1" x14ac:dyDescent="0.35">
      <c r="A76" s="258"/>
      <c r="B76" s="258"/>
      <c r="C76" s="258"/>
      <c r="D76" s="258"/>
      <c r="E76" s="258"/>
      <c r="F76" s="258"/>
    </row>
    <row r="77" spans="1:6" s="125" customFormat="1" x14ac:dyDescent="0.35">
      <c r="A77" s="258"/>
      <c r="B77" s="258"/>
      <c r="C77" s="258"/>
      <c r="D77" s="258"/>
      <c r="E77" s="258"/>
      <c r="F77" s="258"/>
    </row>
  </sheetData>
  <sheetProtection algorithmName="SHA-512" hashValue="suTFwI3LnZL705yK+vJf56zLJOT0azQ6L6qn4JEBUxcvlVhBF2dcRH1wy2TTGcjDpT1R3bS00tOv3z0xYpkbSg==" saltValue="MebUAACC52KHlVliUAwbbg==" spinCount="100000" sheet="1" formatColumns="0" formatRows="0" insertColumns="0"/>
  <customSheetViews>
    <customSheetView guid="{CD09CE3E-58EC-4EDC-BE6A-B9CFB40E5B97}" scale="80" showPageBreaks="1" fitToPage="1" printArea="1" hiddenRows="1" view="pageBreakPreview">
      <pane ySplit="5" topLeftCell="A6" activePane="bottomLeft" state="frozen"/>
      <selection pane="bottomLeft" activeCell="B9" sqref="B9:F9"/>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1"/>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2"/>
    </customSheetView>
    <customSheetView guid="{5D020AB2-0A97-4230-BF83-062EE6184162}" scale="80" showPageBreaks="1" fitToPage="1" printArea="1" hiddenRows="1" view="pageBreakPreview">
      <pane ySplit="5" topLeftCell="A196" activePane="bottomLeft" state="frozen"/>
      <selection pane="bottomLeft" activeCell="D197" sqref="D197"/>
      <rowBreaks count="6" manualBreakCount="6">
        <brk id="34" max="5" man="1"/>
        <brk id="41" max="5" man="1"/>
        <brk id="70" max="6" man="1"/>
        <brk id="103" max="6" man="1"/>
        <brk id="138" max="6" man="1"/>
        <brk id="171" max="6" man="1"/>
      </rowBreaks>
      <pageMargins left="0.7" right="0.7" top="0.75" bottom="0.75" header="0.3" footer="0.3"/>
      <pageSetup paperSize="8" scale="70" fitToHeight="0" orientation="portrait" r:id="rId3"/>
    </customSheetView>
    <customSheetView guid="{8A762DD9-6125-4177-AA9B-79E8D68448DE}" scale="80" showPageBreaks="1" fitToPage="1" printArea="1" hiddenRows="1" view="pageBreakPreview">
      <pane ySplit="5" topLeftCell="A6" activePane="bottomLeft" state="frozen"/>
      <selection pane="bottomLeft" activeCell="B8" sqref="B8:F8"/>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4"/>
    </customSheetView>
  </customSheetViews>
  <mergeCells count="56">
    <mergeCell ref="B39:F39"/>
    <mergeCell ref="F51:F52"/>
    <mergeCell ref="F53:F54"/>
    <mergeCell ref="F55:F56"/>
    <mergeCell ref="F44:F45"/>
    <mergeCell ref="A50:F50"/>
    <mergeCell ref="B42:F42"/>
    <mergeCell ref="F12:F13"/>
    <mergeCell ref="A5:F5"/>
    <mergeCell ref="B12:B13"/>
    <mergeCell ref="A1:E1"/>
    <mergeCell ref="A16:A17"/>
    <mergeCell ref="A2:E2"/>
    <mergeCell ref="A3:D3"/>
    <mergeCell ref="F1:F3"/>
    <mergeCell ref="F19:F20"/>
    <mergeCell ref="F31:F32"/>
    <mergeCell ref="F33:F34"/>
    <mergeCell ref="A29:A30"/>
    <mergeCell ref="F21:F22"/>
    <mergeCell ref="A23:A24"/>
    <mergeCell ref="F23:F24"/>
    <mergeCell ref="A31:A32"/>
    <mergeCell ref="A21:A22"/>
    <mergeCell ref="A67:F77"/>
    <mergeCell ref="A65:A66"/>
    <mergeCell ref="A46:F46"/>
    <mergeCell ref="A51:A52"/>
    <mergeCell ref="A53:A54"/>
    <mergeCell ref="A55:A56"/>
    <mergeCell ref="A57:F57"/>
    <mergeCell ref="A60:F60"/>
    <mergeCell ref="A58:A59"/>
    <mergeCell ref="F58:F59"/>
    <mergeCell ref="F65:F66"/>
    <mergeCell ref="F61:F62"/>
    <mergeCell ref="F63:F64"/>
    <mergeCell ref="F48:F49"/>
    <mergeCell ref="A48:A49"/>
    <mergeCell ref="A61:A62"/>
    <mergeCell ref="A63:A64"/>
    <mergeCell ref="B6:F6"/>
    <mergeCell ref="B38:F38"/>
    <mergeCell ref="A4:F4"/>
    <mergeCell ref="B10:F10"/>
    <mergeCell ref="B7:F7"/>
    <mergeCell ref="A19:A20"/>
    <mergeCell ref="A26:A27"/>
    <mergeCell ref="A37:F37"/>
    <mergeCell ref="A44:A45"/>
    <mergeCell ref="B44:B45"/>
    <mergeCell ref="A40:F40"/>
    <mergeCell ref="A33:A34"/>
    <mergeCell ref="F16:F17"/>
    <mergeCell ref="F29:F30"/>
    <mergeCell ref="F26:F27"/>
  </mergeCells>
  <pageMargins left="0.7" right="0.7" top="0.75" bottom="0.75" header="0.3" footer="0.3"/>
  <pageSetup paperSize="8" scale="48" fitToHeight="0" orientation="portrait" r:id="rId5"/>
  <rowBreaks count="1" manualBreakCount="1">
    <brk id="34" max="6" man="1"/>
  </rowBreaks>
  <ignoredErrors>
    <ignoredError sqref="F8 A8:E8 F11:F14 F43:F45 A18:E18 B15 B16 A20:B20 B19 A22:B22 B21 A30:B30 B29 A40 A11:E11 A9 E9 F39 A7 C9 A10 F18 F25 F28 F35:F36 A43:E44 A41 C41 E41 A42 A50:E50 B47 F50 B48 B52 B51 A54:B54 B53 F57 F60 A62:B62 B61 A66:B66 B65 A35:E36 B33 A39 C39:E39 A25:E25 B23:E23 A32:B32 B31:E31 A57:E57 B55:E55 A64:B64 B63:E63 A56:B56 A60:E60 A58:B58 A59:B59 A24:B24 A28:E28 A26:B26 A27:B27 A34:B34 A14:E14 A12 C12:E12 B17:E17 A46 B49:E4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A1:AZ496"/>
  <sheetViews>
    <sheetView zoomScale="80" zoomScaleNormal="80" workbookViewId="0">
      <pane ySplit="2" topLeftCell="A3" activePane="bottomLeft" state="frozen"/>
      <selection activeCell="F1" sqref="F1"/>
      <selection pane="bottomLeft" activeCell="I137" sqref="I137"/>
    </sheetView>
  </sheetViews>
  <sheetFormatPr defaultColWidth="9" defaultRowHeight="14" x14ac:dyDescent="0.3"/>
  <cols>
    <col min="1" max="1" width="19.83203125" style="1" customWidth="1"/>
    <col min="2" max="3" width="42.33203125" style="82" customWidth="1"/>
    <col min="4" max="4" width="42.33203125" style="42" customWidth="1"/>
    <col min="5" max="5" width="19.83203125" style="1" customWidth="1"/>
    <col min="6" max="6" width="16.08203125" style="7" customWidth="1"/>
    <col min="7" max="7" width="33.58203125" style="1" customWidth="1"/>
    <col min="8" max="8" width="93.75" style="82" customWidth="1"/>
    <col min="9" max="10" width="93.75" style="42" customWidth="1"/>
    <col min="11" max="11" width="36.83203125" style="1" customWidth="1"/>
    <col min="12" max="16384" width="9" style="1"/>
  </cols>
  <sheetData>
    <row r="1" spans="1:11" x14ac:dyDescent="0.3">
      <c r="A1" s="2" t="s">
        <v>12</v>
      </c>
      <c r="C1" s="90">
        <f>IF(Language="English",0,IF(Language="French",1,IF(Language="Spanish",2,IF(Language="Russian",3))))</f>
        <v>1</v>
      </c>
      <c r="D1" s="82"/>
      <c r="E1" s="3"/>
      <c r="F1" s="6"/>
      <c r="G1" s="4" t="s">
        <v>16</v>
      </c>
      <c r="H1" s="80"/>
      <c r="I1" s="85"/>
      <c r="J1" s="85"/>
      <c r="K1" s="5"/>
    </row>
    <row r="2" spans="1:11" x14ac:dyDescent="0.3">
      <c r="A2" s="25" t="s">
        <v>17</v>
      </c>
      <c r="B2" s="81" t="s">
        <v>13</v>
      </c>
      <c r="C2" s="86" t="s">
        <v>18</v>
      </c>
      <c r="D2" s="86" t="s">
        <v>15</v>
      </c>
      <c r="E2" s="30"/>
      <c r="F2" s="6"/>
      <c r="G2" s="24" t="s">
        <v>17</v>
      </c>
      <c r="H2" s="81" t="s">
        <v>13</v>
      </c>
      <c r="I2" s="86" t="s">
        <v>18</v>
      </c>
      <c r="J2" s="86" t="s">
        <v>15</v>
      </c>
      <c r="K2" s="20"/>
    </row>
    <row r="3" spans="1:11" ht="42" x14ac:dyDescent="0.3">
      <c r="A3" s="9" t="str">
        <f t="shared" ref="A3:A36" ca="1" si="0">OFFSET($B3,0,LangOffset,1,1)</f>
        <v xml:space="preserve">SSRP – Onglet  «Tableaux des lacunes programmatiques CHW»  </v>
      </c>
      <c r="B3" s="69" t="s">
        <v>1046</v>
      </c>
      <c r="C3" s="89" t="s">
        <v>1044</v>
      </c>
      <c r="D3" s="89" t="s">
        <v>1045</v>
      </c>
      <c r="E3" s="9"/>
      <c r="G3" s="9" t="str">
        <f t="shared" ref="G3:G21" ca="1" si="1">OFFSET($H3,0,LangOffset,1,1)</f>
        <v xml:space="preserve">Instructions – Tableaux des lacunes programmatiques prioritaires pour le SSRP </v>
      </c>
      <c r="H3" s="67" t="s">
        <v>857</v>
      </c>
      <c r="I3" s="78" t="s">
        <v>858</v>
      </c>
      <c r="J3" s="78" t="s">
        <v>1055</v>
      </c>
      <c r="K3" s="9"/>
    </row>
    <row r="4" spans="1:11" ht="42" x14ac:dyDescent="0.3">
      <c r="A4" s="9" t="str">
        <f t="shared" ca="1" si="0"/>
        <v>Tableau des lacunes programmatiques CHW 1 - Couverture des coûts de rémunération</v>
      </c>
      <c r="B4" s="69" t="s">
        <v>567</v>
      </c>
      <c r="C4" s="89" t="s">
        <v>680</v>
      </c>
      <c r="D4" s="89" t="s">
        <v>681</v>
      </c>
      <c r="E4" s="9"/>
      <c r="G4" s="9" t="str">
        <f t="shared" ca="1" si="1"/>
        <v xml:space="preserve">Instructions pour compléter le tableau des lacunes programmatiques concernant les ASC en SSRP : </v>
      </c>
      <c r="H4" s="67" t="s">
        <v>666</v>
      </c>
      <c r="I4" s="78" t="s">
        <v>859</v>
      </c>
      <c r="J4" s="78" t="s">
        <v>679</v>
      </c>
      <c r="K4" s="9"/>
    </row>
    <row r="5" spans="1:11" ht="403" customHeight="1" x14ac:dyDescent="0.3">
      <c r="A5" s="9" t="str">
        <f t="shared" ca="1" si="0"/>
        <v>Tableau des lacunes programmatiques CHW 2 - Couverture des coûts de formation pré-service et de certification basée sur les compétences</v>
      </c>
      <c r="B5" s="69" t="s">
        <v>568</v>
      </c>
      <c r="C5" s="89" t="s">
        <v>736</v>
      </c>
      <c r="D5" s="89" t="s">
        <v>968</v>
      </c>
      <c r="E5" s="9"/>
      <c r="G5" s="9" t="str">
        <f t="shared" ca="1" si="1"/>
        <v>Le remplissage des tableaux des lacunes programmatiques des ASC est obligatoire pour toutes les demandes de financement demandant des fonds pour les ASC (tous types, y compris les pairs des populations clés et vulnérables) ou les superviseurs des ASC. Ceci s'applique à toutes les demandes de financement (demandes de financement pour les composantes maladies et demandes de financement RSSH). Veuillez remplir les tableaux des lacunes programmatiques pour la rémunération, la formation, la supervision, l'équipement, la référence et la contre- référence ainsi que pour les coûts liés au SIS et au S&amp;E. Si un financement pour plus d'un type d'ASC est demandé, veuillez indiquer les types d'ASC à la ligne 6 de l'onglet « ASC » et fournir les données demandées combinées pour tous les ASC concernés (il n'est pas nécessaire de remplir des onglets séparés pour chaque type d'ASC).
Pour obtenir des indications au moment de compléter le tableau des lacunes programmatiques, reportez-vous au Manuel du cadre modulaire et à la note d'information du Fonds mondial sur le SSRP, où les documents d'orientation technique appropriés sont référencés.
Si votre pays est éligible pour les produits iCCM non liés au paludisme (indiqués dans votre lettre d'allocation), veuillez remplir l'onglet "produits iCCM non liés au paludisme".</v>
      </c>
      <c r="H5" s="67" t="s">
        <v>1053</v>
      </c>
      <c r="I5" s="78" t="s">
        <v>1054</v>
      </c>
      <c r="J5" s="78" t="s">
        <v>1056</v>
      </c>
      <c r="K5" s="9"/>
    </row>
    <row r="6" spans="1:11" ht="43.5" customHeight="1" x14ac:dyDescent="0.3">
      <c r="A6" s="9" t="str">
        <f t="shared" ca="1" si="0"/>
        <v>Tableau des lacunes programmatiques CHW 3 - Couverture des coûts de formation continue basée sur les compétences</v>
      </c>
      <c r="B6" s="69" t="s">
        <v>569</v>
      </c>
      <c r="C6" s="89" t="s">
        <v>737</v>
      </c>
      <c r="D6" s="89" t="s">
        <v>691</v>
      </c>
      <c r="E6" s="9"/>
      <c r="G6" s="9" t="str">
        <f t="shared" ca="1" si="1"/>
        <v xml:space="preserve">Des informations doivent être saisies dans les cellules vides avec fond blanc. Les cellules avec fond violet et gris se rempliront alors automatiquement. Voir les instructions ci-dessous relatives à chaque tableau. 
</v>
      </c>
      <c r="H6" s="126" t="s">
        <v>860</v>
      </c>
      <c r="I6" s="127" t="s">
        <v>861</v>
      </c>
      <c r="J6" s="128" t="s">
        <v>678</v>
      </c>
      <c r="K6" s="9"/>
    </row>
    <row r="7" spans="1:11" ht="42" x14ac:dyDescent="0.3">
      <c r="A7" s="9" t="str">
        <f t="shared" ca="1" si="0"/>
        <v>Tableau des lacunes programmatiques CHW 4 - Couverture des coûts des supervisions formatives intégrées</v>
      </c>
      <c r="B7" s="69" t="s">
        <v>609</v>
      </c>
      <c r="C7" s="89" t="s">
        <v>738</v>
      </c>
      <c r="D7" s="89" t="s">
        <v>739</v>
      </c>
      <c r="E7" s="9"/>
      <c r="G7" s="9" t="str">
        <f t="shared" ca="1" si="1"/>
        <v>Tableau des lacunes programmatiques ASC 1 - Couverture des coûts de rémunération</v>
      </c>
      <c r="H7" s="67" t="s">
        <v>567</v>
      </c>
      <c r="I7" s="127" t="s">
        <v>862</v>
      </c>
      <c r="J7" s="128" t="s">
        <v>863</v>
      </c>
      <c r="K7" s="9"/>
    </row>
    <row r="8" spans="1:11" ht="42" x14ac:dyDescent="0.3">
      <c r="A8" s="9" t="str">
        <f t="shared" ca="1" si="0"/>
        <v>Tableau des lacunes programmatiques CHW 5 – Couverture des coûts d’équipements</v>
      </c>
      <c r="B8" s="69" t="s">
        <v>571</v>
      </c>
      <c r="C8" s="79" t="s">
        <v>740</v>
      </c>
      <c r="D8" s="89" t="s">
        <v>700</v>
      </c>
      <c r="E8" s="9"/>
      <c r="G8" s="9" t="str">
        <f t="shared" ca="1" si="1"/>
        <v>Indicateur:
Pourcentage d'ASC qui ont été rémunérés.</v>
      </c>
      <c r="H8" s="68" t="s">
        <v>868</v>
      </c>
      <c r="I8" s="129" t="s">
        <v>864</v>
      </c>
      <c r="J8" s="130" t="s">
        <v>877</v>
      </c>
      <c r="K8" s="9"/>
    </row>
    <row r="9" spans="1:11" ht="70" x14ac:dyDescent="0.3">
      <c r="A9" s="9" t="str">
        <f t="shared" ca="1" si="0"/>
        <v>Tableau des lacunes programmatiques CHW 6 – Couverture des coûts liés à l’EPI (équipement de protection individuel)</v>
      </c>
      <c r="B9" s="69" t="s">
        <v>572</v>
      </c>
      <c r="C9" s="89" t="s">
        <v>704</v>
      </c>
      <c r="D9" s="89" t="s">
        <v>703</v>
      </c>
      <c r="E9" s="9"/>
      <c r="G9" s="9" t="str">
        <f t="shared" ca="1" si="1"/>
        <v>Estimation actuelle des besoins du pays:
1) "A" fait référence au nombre total estimé d'ASC nécessaires par an (peut être supérieur à l'objectif du PSN).
2) "B" fait référence aux cibles nationales pour le nombre d'ASC nécessaires selon le PSN ou selon un autre nombre convenu.</v>
      </c>
      <c r="H9" s="69" t="s">
        <v>580</v>
      </c>
      <c r="I9" s="130" t="s">
        <v>683</v>
      </c>
      <c r="J9" s="130" t="s">
        <v>878</v>
      </c>
      <c r="K9" s="9"/>
    </row>
    <row r="10" spans="1:11" ht="154" customHeight="1" x14ac:dyDescent="0.3">
      <c r="A10" s="9" t="str">
        <f t="shared" ca="1" si="0"/>
        <v>Tableau des lacunes programmatiques CHW 7 – Couverture des coûts des produits</v>
      </c>
      <c r="B10" s="69" t="s">
        <v>573</v>
      </c>
      <c r="C10" s="89" t="s">
        <v>741</v>
      </c>
      <c r="D10" s="89" t="s">
        <v>711</v>
      </c>
      <c r="E10" s="9"/>
      <c r="G10" s="9" t="str">
        <f t="shared" ca="1" si="1"/>
        <v>Cible du pays déjà couverte:
1) "C1" fait référence au nombre d'ASC qui recevront une formation et certification pré-service basée sur les compétences par des ressources nationales.
2) "C2" fait référence au nombre d'ASC qui recevront une formation et certification pré-service basée sur les compétences par des ressources externes non liées au Fonds mondial.
3) « C » fait référence au nombre d'ASC qui recevront une formation et certification pré-service basée sur les compétences par des ressources nationales + des ressources externes non liées au Fonds mondial.</v>
      </c>
      <c r="H10" s="69" t="s">
        <v>865</v>
      </c>
      <c r="I10" s="131" t="s">
        <v>684</v>
      </c>
      <c r="J10" s="130" t="s">
        <v>879</v>
      </c>
      <c r="K10" s="9"/>
    </row>
    <row r="11" spans="1:11" ht="29" x14ac:dyDescent="0.3">
      <c r="A11" s="9" t="str">
        <f t="shared" ca="1" si="0"/>
        <v>Module prioritaire</v>
      </c>
      <c r="B11" s="42" t="s">
        <v>19</v>
      </c>
      <c r="C11" s="42" t="s">
        <v>251</v>
      </c>
      <c r="D11" s="42" t="s">
        <v>271</v>
      </c>
      <c r="E11" s="9"/>
      <c r="G11" s="9" t="str">
        <f t="shared" ca="1" si="1"/>
        <v>Lacune programmatique:
Fait référence à l'écart annuel prévu pour atteindre la cible nationale.</v>
      </c>
      <c r="H11" s="69" t="s">
        <v>563</v>
      </c>
      <c r="I11" s="131" t="s">
        <v>685</v>
      </c>
      <c r="J11" s="130" t="s">
        <v>880</v>
      </c>
      <c r="K11" s="9"/>
    </row>
    <row r="12" spans="1:11" ht="101.5" x14ac:dyDescent="0.3">
      <c r="A12" s="9" t="str">
        <f t="shared" ca="1" si="0"/>
        <v>Indicateur de couverture sélectionné</v>
      </c>
      <c r="B12" s="42" t="s">
        <v>0</v>
      </c>
      <c r="C12" s="42" t="s">
        <v>252</v>
      </c>
      <c r="D12" s="42" t="s">
        <v>21</v>
      </c>
      <c r="E12" s="9"/>
      <c r="G12" s="9" t="str">
        <f t="shared" ca="1" si="1"/>
        <v xml:space="preserve">Cible nationale devant être couverte par la somme allouée
1) "E" fait référence au nombre d'ASC qui recevront une formation et certification pré-service basée sur les compétences grâce aux fonds de l’allocation. 
2) "F" fait référence au nombre d'ASC qui recevront une formation et certification pré-service basée sur les compétences au travers de toutes les sources de financement. 
3) "G" fait référence à l'écart restant par rapport à la cible nationale.
</v>
      </c>
      <c r="H12" s="69" t="s">
        <v>869</v>
      </c>
      <c r="I12" s="131" t="s">
        <v>870</v>
      </c>
      <c r="J12" s="130" t="s">
        <v>881</v>
      </c>
      <c r="K12" s="41"/>
    </row>
    <row r="13" spans="1:11" ht="42" x14ac:dyDescent="0.3">
      <c r="A13" s="9" t="str">
        <f t="shared" ca="1" si="0"/>
        <v>Couverture nationale actuelle</v>
      </c>
      <c r="B13" s="42" t="s">
        <v>9</v>
      </c>
      <c r="C13" s="42" t="s">
        <v>253</v>
      </c>
      <c r="D13" s="42" t="s">
        <v>22</v>
      </c>
      <c r="E13" s="9"/>
      <c r="G13" s="9" t="str">
        <f ca="1">OFFSET($H13,0,LangOffset,1,1)</f>
        <v>Commentaires/hypothèses:
Pour C2, précisez le nombre d’ASC à soutenir par une source de financement externe non liée au FM.</v>
      </c>
      <c r="H13" s="69" t="s">
        <v>873</v>
      </c>
      <c r="I13" s="131" t="s">
        <v>872</v>
      </c>
      <c r="J13" s="130" t="s">
        <v>686</v>
      </c>
      <c r="K13" s="9"/>
    </row>
    <row r="14" spans="1:11" ht="43.5" x14ac:dyDescent="0.3">
      <c r="A14" s="9" t="str">
        <f t="shared" ca="1" si="0"/>
        <v>Indiquez les résultats les plus récents</v>
      </c>
      <c r="B14" s="42" t="s">
        <v>10</v>
      </c>
      <c r="C14" s="42" t="s">
        <v>254</v>
      </c>
      <c r="D14" s="42" t="s">
        <v>23</v>
      </c>
      <c r="E14" s="9"/>
      <c r="G14" s="9" t="str">
        <f t="shared" ca="1" si="1"/>
        <v xml:space="preserve">Tableau des lacunes programmatiques CHW 2 -  Couverture des coûts de formation pré-service et de certification basée sur les compétences
</v>
      </c>
      <c r="H14" s="69" t="s">
        <v>568</v>
      </c>
      <c r="I14" s="131" t="s">
        <v>874</v>
      </c>
      <c r="J14" s="130" t="s">
        <v>882</v>
      </c>
      <c r="K14" s="9"/>
    </row>
    <row r="15" spans="1:11" ht="42" x14ac:dyDescent="0.3">
      <c r="A15" s="9" t="str">
        <f t="shared" ca="1" si="0"/>
        <v>Année</v>
      </c>
      <c r="B15" s="42" t="s">
        <v>6</v>
      </c>
      <c r="C15" s="42" t="s">
        <v>255</v>
      </c>
      <c r="D15" s="42" t="s">
        <v>24</v>
      </c>
      <c r="E15" s="9"/>
      <c r="G15" s="9" t="str">
        <f t="shared" ca="1" si="1"/>
        <v>Indicateur:
Pourcentage d'ASC qui ont reçu une formation pré-service et une certification basée sur les compétences</v>
      </c>
      <c r="H15" s="69" t="s">
        <v>875</v>
      </c>
      <c r="I15" s="130" t="s">
        <v>876</v>
      </c>
      <c r="J15" s="130" t="s">
        <v>883</v>
      </c>
      <c r="K15" s="9"/>
    </row>
    <row r="16" spans="1:11" ht="70" x14ac:dyDescent="0.3">
      <c r="A16" s="9" t="str">
        <f t="shared" ca="1" si="0"/>
        <v>Source des données</v>
      </c>
      <c r="B16" s="42" t="s">
        <v>7</v>
      </c>
      <c r="C16" s="42" t="s">
        <v>256</v>
      </c>
      <c r="D16" s="42" t="s">
        <v>28</v>
      </c>
      <c r="E16" s="9"/>
      <c r="G16" s="9" t="str">
        <f t="shared" ca="1" si="1"/>
        <v>Besoin actuel estimé du pays:
1) "A" fait référence au nombre total estimé d'ASC nécessaires par an (peut être plus élevé que l'objectif du PSN).
2) "B" fait référence aux cibles nationales pour le nombre d'ASC nécessaires selon le PSN ou selon un autre nombre convenu.</v>
      </c>
      <c r="H16" s="69" t="s">
        <v>557</v>
      </c>
      <c r="I16" s="130" t="s">
        <v>687</v>
      </c>
      <c r="J16" s="130" t="s">
        <v>884</v>
      </c>
      <c r="K16" s="9"/>
    </row>
    <row r="17" spans="1:11" ht="126" x14ac:dyDescent="0.3">
      <c r="A17" s="9" t="str">
        <f t="shared" ca="1" si="0"/>
        <v>Observations</v>
      </c>
      <c r="B17" s="42" t="s">
        <v>8</v>
      </c>
      <c r="C17" s="42" t="s">
        <v>257</v>
      </c>
      <c r="D17" s="42" t="s">
        <v>29</v>
      </c>
      <c r="E17" s="9"/>
      <c r="G17" s="9" t="str">
        <f t="shared" ca="1" si="1"/>
        <v>Cible nationale déjà couverte:
1) "C1" fait référence au nombre d'ASC qui recevront une formation pré-service et de certification basée sur les compétences grâce aux ressources nationales.
2) "C2" fait référence au nombre d'ASC qui recevront une formation pré-service et de certification basée sur les compétences grâce à des ressources externes non liées au Fonds mondial. 
3) "C" fait référence au nombre d'ASC qui recevront une formation pré-service et de certification basée sur les compétences par le biais de ressources nationales + ressources externes non liées au Fonds mondial.</v>
      </c>
      <c r="H17" s="69" t="s">
        <v>668</v>
      </c>
      <c r="I17" s="131" t="s">
        <v>688</v>
      </c>
      <c r="J17" s="130" t="s">
        <v>871</v>
      </c>
      <c r="K17" s="9"/>
    </row>
    <row r="18" spans="1:11" ht="29" x14ac:dyDescent="0.3">
      <c r="A18" s="9" t="str">
        <f t="shared" ca="1" si="0"/>
        <v>Année 1</v>
      </c>
      <c r="B18" s="42" t="s">
        <v>1</v>
      </c>
      <c r="C18" s="42" t="s">
        <v>258</v>
      </c>
      <c r="D18" s="42" t="s">
        <v>25</v>
      </c>
      <c r="E18" s="9"/>
      <c r="G18" s="9" t="str">
        <f t="shared" ca="1" si="1"/>
        <v>Lacune programmatique:
Fait référence à l'écart annuel attendu pour atteindre la cible nationale.</v>
      </c>
      <c r="H18" s="69" t="s">
        <v>563</v>
      </c>
      <c r="I18" s="131" t="s">
        <v>689</v>
      </c>
      <c r="J18" s="130" t="s">
        <v>880</v>
      </c>
      <c r="K18" s="9"/>
    </row>
    <row r="19" spans="1:11" ht="87" x14ac:dyDescent="0.3">
      <c r="A19" s="9" t="str">
        <f t="shared" ca="1" si="0"/>
        <v>Année 2</v>
      </c>
      <c r="B19" s="42" t="s">
        <v>2</v>
      </c>
      <c r="C19" s="42" t="s">
        <v>259</v>
      </c>
      <c r="D19" s="42" t="s">
        <v>26</v>
      </c>
      <c r="E19" s="9"/>
      <c r="G19" s="9" t="str">
        <f t="shared" ca="1" si="1"/>
        <v>Cible nationale devant être couverte par la somme allouée
1) "E" fait référence au nombre d'ASC qui recevront une formation et certification pré-service basée sur les compétences grâce aux fonds de l’allocation. 
2) "F" fait référence au nombre d'ASC qui recevront une formation et certification pré-service basée sur les compétences au travers de toutes les sources de financement. 
3) "G" fait référence à l'écart restant par rapport à la cible nationale.</v>
      </c>
      <c r="H19" s="69" t="s">
        <v>885</v>
      </c>
      <c r="I19" s="131" t="s">
        <v>886</v>
      </c>
      <c r="J19" s="130" t="s">
        <v>887</v>
      </c>
      <c r="K19" s="9"/>
    </row>
    <row r="20" spans="1:11" ht="42" x14ac:dyDescent="0.3">
      <c r="A20" s="9" t="str">
        <f t="shared" ca="1" si="0"/>
        <v>Année 3</v>
      </c>
      <c r="B20" s="42" t="s">
        <v>3</v>
      </c>
      <c r="C20" s="42" t="s">
        <v>260</v>
      </c>
      <c r="D20" s="42" t="s">
        <v>27</v>
      </c>
      <c r="E20" s="9"/>
      <c r="G20" s="9" t="str">
        <f t="shared" ca="1" si="1"/>
        <v>Commentaires/hypothèses:
1) Pour C2, précisez le nombre d’ASC à soutenir par une source de financement externe non liée au FM.</v>
      </c>
      <c r="H20" s="69" t="s">
        <v>558</v>
      </c>
      <c r="I20" s="131" t="s">
        <v>867</v>
      </c>
      <c r="J20" s="130" t="s">
        <v>690</v>
      </c>
      <c r="K20" s="9"/>
    </row>
    <row r="21" spans="1:11" ht="43.5" x14ac:dyDescent="0.3">
      <c r="A21" s="9" t="str">
        <f t="shared" ca="1" si="0"/>
        <v>Année 4</v>
      </c>
      <c r="B21" s="42" t="s">
        <v>547</v>
      </c>
      <c r="C21" s="43" t="s">
        <v>548</v>
      </c>
      <c r="D21" s="42" t="s">
        <v>549</v>
      </c>
      <c r="E21" s="9"/>
      <c r="G21" s="9" t="str">
        <f t="shared" ca="1" si="1"/>
        <v xml:space="preserve">Tableau des lacunes programmatiques CHW 3  -  Couverture des coûts de formation continue basée sur les compétences
</v>
      </c>
      <c r="H21" s="69" t="s">
        <v>569</v>
      </c>
      <c r="I21" s="131" t="s">
        <v>888</v>
      </c>
      <c r="J21" s="130" t="s">
        <v>889</v>
      </c>
      <c r="K21" s="9"/>
    </row>
    <row r="22" spans="1:11" ht="42" x14ac:dyDescent="0.3">
      <c r="A22" s="9" t="str">
        <f t="shared" ca="1" si="0"/>
        <v>Indiquez l'année</v>
      </c>
      <c r="B22" s="42" t="s">
        <v>4</v>
      </c>
      <c r="C22" s="42" t="s">
        <v>261</v>
      </c>
      <c r="D22" s="42" t="s">
        <v>272</v>
      </c>
      <c r="E22" s="9"/>
      <c r="G22" s="9" t="str">
        <f t="shared" ref="G22:G69" ca="1" si="2">OFFSET($H22,0,LangOffset,1,1)</f>
        <v>Indicateur:
Pourcentage d'ASC qui ont reçu une formation continue basée sur les compétences.</v>
      </c>
      <c r="H22" s="69" t="s">
        <v>890</v>
      </c>
      <c r="I22" s="131" t="s">
        <v>692</v>
      </c>
      <c r="J22" s="130" t="s">
        <v>891</v>
      </c>
      <c r="K22" s="9"/>
    </row>
    <row r="23" spans="1:11" ht="70" x14ac:dyDescent="0.3">
      <c r="A23" s="9" t="str">
        <f t="shared" ca="1" si="0"/>
        <v>Observations/Hypothèses</v>
      </c>
      <c r="B23" s="42" t="s">
        <v>20</v>
      </c>
      <c r="C23" s="42" t="s">
        <v>262</v>
      </c>
      <c r="D23" s="42" t="s">
        <v>969</v>
      </c>
      <c r="E23" s="9"/>
      <c r="G23" s="9" t="str">
        <f t="shared" ca="1" si="2"/>
        <v>Besoin actuel estimé du pays:
1) "A" fait référence au nombre total estimé d'ASC nécessaires par an (peut être plus élevé que l'objectif du PSN).
2) "B" fait référence aux cibles nationales pour le nombre d'ASC nécessaires selon le PSN ou selon un autre nombre convenu.</v>
      </c>
      <c r="H23" s="69" t="s">
        <v>562</v>
      </c>
      <c r="I23" s="130" t="s">
        <v>687</v>
      </c>
      <c r="J23" s="130" t="s">
        <v>693</v>
      </c>
      <c r="K23" s="9"/>
    </row>
    <row r="24" spans="1:11" ht="58.5" customHeight="1" x14ac:dyDescent="0.3">
      <c r="A24" s="9" t="str">
        <f t="shared" ca="1" si="0"/>
        <v>Estimation des besoins actuels du pays</v>
      </c>
      <c r="B24" s="42" t="s">
        <v>970</v>
      </c>
      <c r="C24" s="42" t="s">
        <v>263</v>
      </c>
      <c r="D24" s="42" t="s">
        <v>30</v>
      </c>
      <c r="E24" s="9"/>
      <c r="G24" s="9" t="str">
        <f t="shared" ca="1" si="2"/>
        <v>Cible nationale déjà couverte:
1) "C1" fait référence au nombre d'ASC qui recevront une formation continue basée sur les compétences grâce aux ressources nationales.
2) "C2" fait référence au nombre d'ASC qui recevront une formation continue basée sur les compétences grâce à des ressources externes non liées au Fonds mondial. 
3) "C" fait référence au nombre d'ASC qui recevront une par le biais de ressources nationales + ressources externes non liées au Fonds mondial.</v>
      </c>
      <c r="H24" s="69" t="s">
        <v>618</v>
      </c>
      <c r="I24" s="131" t="s">
        <v>694</v>
      </c>
      <c r="J24" s="130" t="s">
        <v>892</v>
      </c>
      <c r="K24" s="9"/>
    </row>
    <row r="25" spans="1:11" ht="29" x14ac:dyDescent="0.3">
      <c r="A25" s="9" t="str">
        <f t="shared" ca="1" si="0"/>
        <v>A. Estimation du total de populations dans le besoin/à risque</v>
      </c>
      <c r="B25" s="69" t="s">
        <v>581</v>
      </c>
      <c r="C25" s="79" t="s">
        <v>742</v>
      </c>
      <c r="D25" s="89" t="s">
        <v>743</v>
      </c>
      <c r="E25" s="9"/>
      <c r="G25" s="9" t="str">
        <f t="shared" ca="1" si="2"/>
        <v>Lacune programmatique:
Fait référence à l'écart annuel prévu pour atteindre la cible nationale.</v>
      </c>
      <c r="H25" s="69" t="s">
        <v>563</v>
      </c>
      <c r="I25" s="131" t="s">
        <v>685</v>
      </c>
      <c r="J25" s="130" t="s">
        <v>880</v>
      </c>
      <c r="K25" s="9"/>
    </row>
    <row r="26" spans="1:11" ht="126" customHeight="1" x14ac:dyDescent="0.3">
      <c r="A26" s="9" t="str">
        <f t="shared" ca="1" si="0"/>
        <v xml:space="preserve">B. Cibles nationale du nombre d’ASC selon le PSN ou un autre nombre convenu </v>
      </c>
      <c r="B26" s="69" t="s">
        <v>582</v>
      </c>
      <c r="C26" s="89" t="s">
        <v>744</v>
      </c>
      <c r="D26" s="89" t="s">
        <v>971</v>
      </c>
      <c r="E26" s="9"/>
      <c r="G26" s="9" t="str">
        <f t="shared" ca="1" si="2"/>
        <v>Cible nationale devant être couverte par la somme allouée:
1) "E" fait référence au nombre d'ASC qui recevront une formation continue basée sur les compétences grâce aux fonds de l’allocation. 
2) "F" fait référence au nombre d'ASC qui recevront une formation continue basée sur les compétences au travers de toutes les sources de financement. 
3) "G" fait référence à l'écart restant par rapport à la cible nationale.</v>
      </c>
      <c r="H26" s="69" t="s">
        <v>893</v>
      </c>
      <c r="I26" s="131" t="s">
        <v>894</v>
      </c>
      <c r="J26" s="130" t="s">
        <v>895</v>
      </c>
      <c r="K26" s="9"/>
    </row>
    <row r="27" spans="1:11" ht="32.5" customHeight="1" x14ac:dyDescent="0.3">
      <c r="A27" s="9" t="str">
        <f t="shared" ca="1" si="0"/>
        <v>Besoins du pays déjà couverts</v>
      </c>
      <c r="B27" s="69" t="s">
        <v>625</v>
      </c>
      <c r="C27" s="89" t="s">
        <v>745</v>
      </c>
      <c r="D27" s="89" t="s">
        <v>972</v>
      </c>
      <c r="E27" s="9"/>
      <c r="G27" s="9" t="str">
        <f t="shared" ca="1" si="2"/>
        <v>Commentaires/hypothèses:
1) Pour C2, précisez le nombre d’ASC à soutenir par une source de financement externe non liée au FM.</v>
      </c>
      <c r="H27" s="69" t="s">
        <v>896</v>
      </c>
      <c r="I27" s="131" t="s">
        <v>867</v>
      </c>
      <c r="J27" s="130" t="s">
        <v>690</v>
      </c>
      <c r="K27" s="9"/>
    </row>
    <row r="28" spans="1:11" ht="33.65" customHeight="1" x14ac:dyDescent="0.3">
      <c r="A28" s="9" t="str">
        <f t="shared" ca="1" si="0"/>
        <v xml:space="preserve">C1. Nombre d’ASC devant être rémunérés par des ressources nationales </v>
      </c>
      <c r="B28" s="69" t="s">
        <v>658</v>
      </c>
      <c r="C28" s="89" t="s">
        <v>746</v>
      </c>
      <c r="D28" s="89" t="s">
        <v>747</v>
      </c>
      <c r="E28" s="9"/>
      <c r="G28" s="9" t="str">
        <f t="shared" ca="1" si="2"/>
        <v xml:space="preserve">Tableau des lacunes programmatiques CHW 4 - Couverture des coûts des supervisions formatives intégrées </v>
      </c>
      <c r="H28" s="69" t="s">
        <v>570</v>
      </c>
      <c r="I28" s="131" t="s">
        <v>695</v>
      </c>
      <c r="J28" s="130" t="s">
        <v>897</v>
      </c>
      <c r="K28" s="9"/>
    </row>
    <row r="29" spans="1:11" ht="37" customHeight="1" x14ac:dyDescent="0.3">
      <c r="A29" s="9" t="str">
        <f t="shared" ca="1" si="0"/>
        <v>C2. Nombre d’ASC devant être rémunérés par des ressources extérieures non liées au Fonds Mondial</v>
      </c>
      <c r="B29" s="69" t="s">
        <v>659</v>
      </c>
      <c r="C29" s="89" t="s">
        <v>754</v>
      </c>
      <c r="D29" s="89" t="s">
        <v>748</v>
      </c>
      <c r="E29" s="9"/>
      <c r="G29" s="9" t="str">
        <f t="shared" ca="1" si="2"/>
        <v>Indicateur:
Pourcentage d’ASCs qui ont bénéficié d’une supervision formative intégrée.</v>
      </c>
      <c r="H29" s="69" t="s">
        <v>898</v>
      </c>
      <c r="I29" s="131" t="s">
        <v>696</v>
      </c>
      <c r="J29" s="130" t="s">
        <v>899</v>
      </c>
      <c r="K29" s="9"/>
    </row>
    <row r="30" spans="1:11" ht="72.650000000000006" customHeight="1" x14ac:dyDescent="0.3">
      <c r="A30" s="9" t="str">
        <f t="shared" ca="1" si="0"/>
        <v>C. Nombre d’ASC devant être rémunérés par le biais de ressources nationales + ressources externes non liées au Fonds mondial.=</v>
      </c>
      <c r="B30" s="69" t="s">
        <v>660</v>
      </c>
      <c r="C30" s="79" t="s">
        <v>755</v>
      </c>
      <c r="D30" s="89" t="s">
        <v>749</v>
      </c>
      <c r="E30" s="9"/>
      <c r="G30" s="9" t="str">
        <f t="shared" ca="1" si="2"/>
        <v>Besoin actuel estimé du pays:
1) "A" fait référence au nombre total estimé d'ASC nécessaires par an (peut être plus élevé que l'objectif du PSN).
2) "B" fait référence aux cibles nationales pour le nombre d'ASC nécessaires selon le PSN ou selon un autre nombre convenu.</v>
      </c>
      <c r="H30" s="69" t="s">
        <v>557</v>
      </c>
      <c r="I30" s="131" t="s">
        <v>687</v>
      </c>
      <c r="J30" s="130" t="s">
        <v>682</v>
      </c>
      <c r="K30" s="9"/>
    </row>
    <row r="31" spans="1:11" ht="126" customHeight="1" x14ac:dyDescent="0.3">
      <c r="A31" s="9" t="str">
        <f t="shared" ca="1" si="0"/>
        <v>Lacune programmatique</v>
      </c>
      <c r="B31" s="69" t="s">
        <v>626</v>
      </c>
      <c r="C31" s="89" t="s">
        <v>750</v>
      </c>
      <c r="D31" s="89" t="s">
        <v>973</v>
      </c>
      <c r="E31" s="9"/>
      <c r="G31" s="9" t="str">
        <f t="shared" ca="1" si="2"/>
        <v>Cible nationale déjà couverte:
1) "C1" fait référence au nombre d'ASC qui recevront une supervision formative intégrée grâce aux ressources nationales.
2) "C2" fait référence au nombre d'ASC qui recevront grâce à des ressources externes non liées au Fonds mondial. 
3) "C" fait référence au nombre d'ASC qui recevront par le biais de ressources nationales + ressources externes non liées au Fonds mondial.</v>
      </c>
      <c r="H31" s="69" t="s">
        <v>619</v>
      </c>
      <c r="I31" s="130" t="s">
        <v>697</v>
      </c>
      <c r="J31" s="130" t="s">
        <v>900</v>
      </c>
      <c r="K31" s="9"/>
    </row>
    <row r="32" spans="1:11" ht="29" x14ac:dyDescent="0.3">
      <c r="A32" s="9" t="str">
        <f ca="1">OFFSET($B32,0,LangOffset,1,1)</f>
        <v>D. Déficit annuel attendu pour atteindre les cibles » B – C</v>
      </c>
      <c r="B32" s="69" t="s">
        <v>583</v>
      </c>
      <c r="C32" s="79" t="s">
        <v>756</v>
      </c>
      <c r="D32" s="89" t="s">
        <v>974</v>
      </c>
      <c r="E32" s="9"/>
      <c r="G32" s="9" t="str">
        <f t="shared" ca="1" si="2"/>
        <v>Lacune programmatique:
Fait référence à l'écart annuel prévu pour atteindre la cible nationale.</v>
      </c>
      <c r="H32" s="69" t="s">
        <v>563</v>
      </c>
      <c r="I32" s="130" t="s">
        <v>685</v>
      </c>
      <c r="J32" s="130" t="s">
        <v>880</v>
      </c>
      <c r="K32" s="9"/>
    </row>
    <row r="33" spans="1:31" ht="98.15" customHeight="1" x14ac:dyDescent="0.3">
      <c r="A33" s="9" t="str">
        <f t="shared" ca="1" si="0"/>
        <v>Besoins du pays couverts par la somme allouée et l’allocation au-delà</v>
      </c>
      <c r="B33" s="69" t="s">
        <v>866</v>
      </c>
      <c r="C33" s="89" t="s">
        <v>751</v>
      </c>
      <c r="D33" s="89" t="s">
        <v>975</v>
      </c>
      <c r="E33" s="9"/>
      <c r="G33" s="9" t="str">
        <f t="shared" ca="1" si="2"/>
        <v>Cible nationale devant être couverte par la somme allouée:
1) "E" fait référence au nombre d'ASC qui recevront une supervision formative intégrée grâce aux fonds de l’allocation.
2) "F" fait référence au nombre d'ASC qui recevront une supervision formative intégrée au travers de toutes les sources de financement. 
3) "G" fait référence à l'écart restant par rapport à la cible nationale.</v>
      </c>
      <c r="H33" s="69" t="s">
        <v>901</v>
      </c>
      <c r="I33" s="131" t="s">
        <v>902</v>
      </c>
      <c r="J33" s="130" t="s">
        <v>903</v>
      </c>
      <c r="K33" s="9"/>
    </row>
    <row r="34" spans="1:31" ht="126" customHeight="1" x14ac:dyDescent="0.3">
      <c r="A34" s="9" t="str">
        <f t="shared" ca="1" si="0"/>
        <v>E. Nombres d’ASC devant être rémunérés par la somme allouée</v>
      </c>
      <c r="B34" s="69" t="s">
        <v>662</v>
      </c>
      <c r="C34" s="89" t="s">
        <v>757</v>
      </c>
      <c r="D34" s="89" t="s">
        <v>752</v>
      </c>
      <c r="E34" s="9"/>
      <c r="G34" s="9" t="str">
        <f t="shared" ca="1" si="2"/>
        <v>Commentaires/hypothèses:
1) Les coûts de supervision formative intégrée comprennent tous les coûts nécessaires pour assurer une supervision formative intégrée de qualité des ASC, y compris, mais sans s'y limiter: les coûts de recrutement, de rémunération, de formation, d'équipement et de supervision des superviseurs des ASC, ainsi que les coûts de mise en œuvre (par exemple, les frais de déplacement, les indemnités journalières) pour la supervision des ASC. 
2) Pour C2, précisez le nombre d'ASC à soutenir par source de financement externe non liée au Fonds mondial.</v>
      </c>
      <c r="H34" s="69" t="s">
        <v>904</v>
      </c>
      <c r="I34" s="131" t="s">
        <v>698</v>
      </c>
      <c r="J34" s="130" t="s">
        <v>905</v>
      </c>
      <c r="K34" s="9"/>
    </row>
    <row r="35" spans="1:31" ht="42" x14ac:dyDescent="0.3">
      <c r="A35" s="9" t="str">
        <f t="shared" ca="1" si="0"/>
        <v>F. Nombres d’ASC devant être rémunérés au travers de toutes les sources: C+E</v>
      </c>
      <c r="B35" s="69" t="s">
        <v>663</v>
      </c>
      <c r="C35" s="79" t="s">
        <v>758</v>
      </c>
      <c r="D35" s="89" t="s">
        <v>753</v>
      </c>
      <c r="E35" s="9"/>
      <c r="G35" s="9" t="str">
        <f t="shared" ca="1" si="2"/>
        <v xml:space="preserve">Tableau des lacunes programmatiques CHW 5 – Couverture des coûts d’équipements </v>
      </c>
      <c r="H35" s="69" t="s">
        <v>571</v>
      </c>
      <c r="I35" s="131" t="s">
        <v>699</v>
      </c>
      <c r="J35" s="130" t="s">
        <v>907</v>
      </c>
      <c r="K35" s="9"/>
    </row>
    <row r="36" spans="1:31" ht="29" x14ac:dyDescent="0.3">
      <c r="A36" s="9" t="str">
        <f t="shared" ca="1" si="0"/>
        <v xml:space="preserve">G. Déficit restant pour atteindre les cibles nationales: B – F </v>
      </c>
      <c r="B36" s="69" t="s">
        <v>584</v>
      </c>
      <c r="C36" s="89" t="s">
        <v>759</v>
      </c>
      <c r="D36" s="89" t="s">
        <v>976</v>
      </c>
      <c r="E36" s="42"/>
      <c r="G36" s="9" t="str">
        <f t="shared" ca="1" si="2"/>
        <v>Indicateur:
Pourcentage des ASC qui ont reçu un équipement.</v>
      </c>
      <c r="H36" s="69" t="s">
        <v>916</v>
      </c>
      <c r="I36" s="131" t="s">
        <v>701</v>
      </c>
      <c r="J36" s="133" t="s">
        <v>906</v>
      </c>
      <c r="K36" s="9"/>
    </row>
    <row r="37" spans="1:31" s="8" customFormat="1" ht="72.650000000000006" customHeight="1" x14ac:dyDescent="0.3">
      <c r="A37" s="1">
        <f t="shared" ref="A37:A44" ca="1" si="3">OFFSET($B37,0,LangOffset,1,1)</f>
        <v>0</v>
      </c>
      <c r="B37" s="83"/>
      <c r="C37" s="83"/>
      <c r="D37" s="83"/>
      <c r="E37" s="9"/>
      <c r="F37" s="7"/>
      <c r="G37" s="9" t="str">
        <f t="shared" ca="1" si="2"/>
        <v>Besoin actuel estimé du pays:
1) "A" fait référence au nombre total estimé d'ASC nécessaires par an (peut être plus élevé que l'objectif du PSN).
2) "B" fait référence aux cibles nationales pour le nombre d'ASC nécessaires selon le PSN ou selon un autre nombre convenu.</v>
      </c>
      <c r="H37" s="69" t="s">
        <v>557</v>
      </c>
      <c r="I37" s="131" t="s">
        <v>687</v>
      </c>
      <c r="J37" s="130" t="s">
        <v>682</v>
      </c>
      <c r="K37" s="9"/>
      <c r="Q37" s="1"/>
      <c r="R37" s="1"/>
      <c r="AD37" s="1"/>
      <c r="AE37" s="1"/>
    </row>
    <row r="38" spans="1:31" ht="67.5" customHeight="1" x14ac:dyDescent="0.3">
      <c r="A38" s="9" t="str">
        <f t="shared" ca="1" si="3"/>
        <v xml:space="preserve">Veuillez lire attentivement les consignes données dans l'onglet « Instructions » avant de compléter le tableau d'analyse des déficits programmatiques. 
Les instructions ont été adaptées à chaque module/intervention. </v>
      </c>
      <c r="B38" s="42" t="s">
        <v>32</v>
      </c>
      <c r="C38" s="42" t="s">
        <v>264</v>
      </c>
      <c r="D38" s="42" t="s">
        <v>283</v>
      </c>
      <c r="E38" s="7"/>
      <c r="G38" s="9" t="str">
        <f t="shared" ca="1" si="2"/>
        <v>Cible nationale déjà couverte:
1) "C1" fait référence au nombre d'ASC qui doivent être équipés grâce aux ressources nationales.
2) "C2" fait référence au nombre d'ASC qui doivent être équipés grâce à des ressources externes non liées au Fonds mondial. 
3) "C" fait référence au nombre d'ASC qui qui doivent être équipés par le biais de ressources nationales + ressources externes non liées au Fonds mondial.</v>
      </c>
      <c r="H38" s="69" t="s">
        <v>620</v>
      </c>
      <c r="I38" s="131" t="s">
        <v>702</v>
      </c>
      <c r="J38" s="130" t="s">
        <v>908</v>
      </c>
      <c r="K38" s="9"/>
    </row>
    <row r="39" spans="1:31" ht="29" x14ac:dyDescent="0.3">
      <c r="A39" s="1">
        <f t="shared" ca="1" si="3"/>
        <v>0</v>
      </c>
      <c r="B39" s="83"/>
      <c r="C39" s="83"/>
      <c r="D39" s="83"/>
      <c r="E39" s="9"/>
      <c r="G39" s="9" t="str">
        <f t="shared" ca="1" si="2"/>
        <v>Lacune programmatique:
Fait référence à l'écart annuel prévu pour atteindre la cible nationale.</v>
      </c>
      <c r="H39" s="69" t="s">
        <v>563</v>
      </c>
      <c r="I39" s="131" t="s">
        <v>685</v>
      </c>
      <c r="J39" s="130" t="s">
        <v>880</v>
      </c>
      <c r="K39" s="9"/>
    </row>
    <row r="40" spans="1:31" ht="59.15" customHeight="1" x14ac:dyDescent="0.3">
      <c r="A40" s="9" t="str">
        <f t="shared" ca="1" si="3"/>
        <v>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v>
      </c>
      <c r="B40" s="52" t="s">
        <v>286</v>
      </c>
      <c r="C40" s="43" t="s">
        <v>287</v>
      </c>
      <c r="D40" s="42" t="s">
        <v>288</v>
      </c>
      <c r="E40" s="9"/>
      <c r="G40" s="9" t="str">
        <f t="shared" ca="1" si="2"/>
        <v>Cible nationale devant être couverte par la somme allouée:
1) "E" fait référence au nombre d'ASC qui doivent être équipés grâce aux fonds de l’allocation.
2) "F" fait référence au nombre d'ASC qui doivent être équipés au travers de toutes les sources de financement. 
3) "G" fait référence à l'écart restant par rapport à la cible nationale.</v>
      </c>
      <c r="H40" s="69" t="s">
        <v>909</v>
      </c>
      <c r="I40" s="131" t="s">
        <v>910</v>
      </c>
      <c r="J40" s="130" t="s">
        <v>911</v>
      </c>
      <c r="K40" s="9"/>
    </row>
    <row r="41" spans="1:31" ht="126" x14ac:dyDescent="0.3">
      <c r="A41" s="9" t="str">
        <f t="shared" ca="1" si="3"/>
        <v>Tableau vierge des déficits programmatiques TB (si nécessaire, par intervention prioritaire)</v>
      </c>
      <c r="B41" s="42" t="s">
        <v>1043</v>
      </c>
      <c r="C41" s="42" t="s">
        <v>265</v>
      </c>
      <c r="D41" s="42" t="s">
        <v>284</v>
      </c>
      <c r="G41" s="9" t="str">
        <f t="shared" ca="1" si="2"/>
        <v xml:space="preserve">Commentaires/hypothèses:
1) L'équipement dépend du rôle de l'ASC et de la géographie (rurale ou urbaine). Dans les contextes ruraux, les éléments suivants devraient être pris en compte: Transport (par exemple, bicyclette ou moto inclus l’entretien, carburant ou indemnité de transport selon le contexte/terrain (notez que si les coûts de transport pour la référence/contre-référence sont inclus ici, le tableau 8 n'est pas nécessaire) sac à dos, uniforme, vêtements de pluie et bottes, lampe de poche, thermomètre, ruban shakir, minuteurs respiratoires pour les maladies respiratoires. 
2) Pour C2, précisez le nombre d'ASC à soutenir par source de financement externe non liée au Fonds mondial.
</v>
      </c>
      <c r="H41" s="69" t="s">
        <v>912</v>
      </c>
      <c r="I41" s="131" t="s">
        <v>913</v>
      </c>
      <c r="J41" s="130" t="s">
        <v>914</v>
      </c>
      <c r="K41" s="9"/>
    </row>
    <row r="42" spans="1:31" ht="42" x14ac:dyDescent="0.3">
      <c r="A42" s="1" t="str">
        <f t="shared" ca="1" si="3"/>
        <v>Tableau des lacunes programmatiques CHW 8  – Couverture des coûts liés aux références / contre références</v>
      </c>
      <c r="B42" s="69" t="s">
        <v>610</v>
      </c>
      <c r="C42" s="89" t="s">
        <v>716</v>
      </c>
      <c r="D42" s="89" t="s">
        <v>977</v>
      </c>
      <c r="G42" s="9" t="str">
        <f t="shared" ca="1" si="2"/>
        <v>Tableau des lacunes programmatiques CHW 6 – Couverture des coûts liés à l’EPI (équipement de protection individuel)</v>
      </c>
      <c r="H42" s="69" t="s">
        <v>572</v>
      </c>
      <c r="I42" s="131" t="s">
        <v>704</v>
      </c>
      <c r="J42" s="130" t="s">
        <v>915</v>
      </c>
      <c r="K42" s="9"/>
    </row>
    <row r="43" spans="1:31" ht="70" x14ac:dyDescent="0.3">
      <c r="A43" s="1" t="str">
        <f t="shared" ca="1" si="3"/>
        <v>Tableau des lacunes programmatiques 9 – Couverture des coûts liés au Système de Gestion de l’Information Sanitaire et du S&amp;E.</v>
      </c>
      <c r="B43" s="69" t="s">
        <v>578</v>
      </c>
      <c r="C43" s="89" t="s">
        <v>718</v>
      </c>
      <c r="D43" s="89" t="s">
        <v>978</v>
      </c>
      <c r="G43" s="9" t="str">
        <f t="shared" ca="1" si="2"/>
        <v>Indicateur:
Pourcentage d'ASC protégés par des EPI.</v>
      </c>
      <c r="H43" s="69" t="s">
        <v>705</v>
      </c>
      <c r="I43" s="131" t="s">
        <v>706</v>
      </c>
      <c r="J43" s="130" t="s">
        <v>917</v>
      </c>
      <c r="K43" s="9"/>
    </row>
    <row r="44" spans="1:31" ht="112" x14ac:dyDescent="0.3">
      <c r="A44" s="1" t="str">
        <f t="shared" ca="1" si="3"/>
        <v>Tableau des lacunes programmatiques 10 – concerne les produits pour la PEC-C non liés au paludisme (antibiotiques de première ligne pour la pneumonie simple chez les enfants de 2 à 59 mois dans le cadre de la PEC-C)</v>
      </c>
      <c r="B44" s="69" t="s">
        <v>616</v>
      </c>
      <c r="C44" s="89" t="s">
        <v>721</v>
      </c>
      <c r="D44" s="89" t="s">
        <v>722</v>
      </c>
      <c r="G44" s="9" t="str">
        <f t="shared" ca="1" si="2"/>
        <v>Besoin actuel estimé du pays:
1) "A" fait référence au nombre total estimé d'ASC nécessaires par an (peut être plus élevé que l'objectif du PSN).
2) "B" fait référence aux cibles nationales pour le nombre d'ASC nécessaires selon le PSN ou selon un autre nombre convenu.</v>
      </c>
      <c r="H44" s="69" t="s">
        <v>566</v>
      </c>
      <c r="I44" s="126" t="s">
        <v>687</v>
      </c>
      <c r="J44" s="126" t="s">
        <v>708</v>
      </c>
      <c r="K44" s="9"/>
    </row>
    <row r="45" spans="1:31" ht="112" x14ac:dyDescent="0.3">
      <c r="A45" s="1" t="str">
        <f t="shared" ref="A45:A93" ca="1" si="4">OFFSET($B45,0,LangOffset,1,1)</f>
        <v>Tableau des lacunes programmatiques 11 – concerne les produits pour la PEC-C non liés au paludisme (sels de réhydratation orale et zinc pour le traitement de la diarrhée chez les enfants de 2 à 59 mois dans le cadre de la PEC-C)</v>
      </c>
      <c r="B45" s="69" t="s">
        <v>617</v>
      </c>
      <c r="C45" s="89" t="s">
        <v>730</v>
      </c>
      <c r="D45" s="89" t="s">
        <v>731</v>
      </c>
      <c r="G45" s="9" t="str">
        <f t="shared" ca="1" si="2"/>
        <v>Cible nationale déjà couverte:
1) "C1" fait référence au nombre d'ASC à protéger avec des EPI grâce aux ressources nationales.
2) "C2" fait référence au nombre d'ASC à protéger avec des EPI grâce à des ressources externes non liées au Fonds mondial. 
3) "C" fait référence au nombre d'ASC à protéger avec des EPI par le biais de ressources nationales + ressources externes non liées au Fonds mondial.</v>
      </c>
      <c r="H45" s="69" t="s">
        <v>621</v>
      </c>
      <c r="I45" s="131" t="s">
        <v>707</v>
      </c>
      <c r="J45" s="130" t="s">
        <v>918</v>
      </c>
      <c r="K45" s="9"/>
    </row>
    <row r="46" spans="1:31" ht="42" x14ac:dyDescent="0.3">
      <c r="A46" s="1" t="str">
        <f t="shared" ca="1" si="4"/>
        <v>Proportion d'enfants de 2 à 59 mois souffrant de diarrhée qui ont reçu des sels de réhydratation orale et un traitement au zinc dans la communauté</v>
      </c>
      <c r="B46" s="69" t="s">
        <v>629</v>
      </c>
      <c r="C46" s="89" t="s">
        <v>760</v>
      </c>
      <c r="D46" s="89" t="s">
        <v>761</v>
      </c>
      <c r="G46" s="9" t="str">
        <f t="shared" ca="1" si="2"/>
        <v>Lacune programmatique:
Fait référence à l'écart annuel prévu pour atteindre la cible nationale.</v>
      </c>
      <c r="H46" s="69" t="s">
        <v>563</v>
      </c>
      <c r="I46" s="130" t="s">
        <v>685</v>
      </c>
      <c r="J46" s="130" t="s">
        <v>880</v>
      </c>
      <c r="K46" s="40"/>
    </row>
    <row r="47" spans="1:31" ht="84" x14ac:dyDescent="0.3">
      <c r="A47" s="1" t="str">
        <f t="shared" ca="1" si="4"/>
        <v>A. Nombre total estimé de cas présumés de pneumonie (communauté)</v>
      </c>
      <c r="B47" s="69" t="s">
        <v>634</v>
      </c>
      <c r="C47" s="89" t="s">
        <v>762</v>
      </c>
      <c r="D47" s="89" t="s">
        <v>763</v>
      </c>
      <c r="G47" s="9" t="str">
        <f t="shared" ca="1" si="2"/>
        <v xml:space="preserve">Cible nationale devant être couverte par la somme allouée:
1) "E" fait référence au nombre d'ASC à protéger avec des EPI grâce aux fonds de l’allocation.
2) "F" fait référence au nombre d'ASC à protéger avec des EPI au travers de toutes les sources de financement. 
3) "G" fait référence à l'écart restant par rapport à la cible nationale. </v>
      </c>
      <c r="H47" s="69" t="s">
        <v>919</v>
      </c>
      <c r="I47" s="130" t="s">
        <v>920</v>
      </c>
      <c r="J47" s="130" t="s">
        <v>921</v>
      </c>
      <c r="K47" s="9"/>
    </row>
    <row r="48" spans="1:31" ht="70" x14ac:dyDescent="0.3">
      <c r="A48" s="1" t="str">
        <f t="shared" ref="A48:A54" ca="1" si="5">OFFSET($B48,0,LangOffset,1,1)</f>
        <v>B. Cibles nationales (du plan stratégique national)</v>
      </c>
      <c r="B48" s="69" t="s">
        <v>630</v>
      </c>
      <c r="C48" s="89" t="s">
        <v>764</v>
      </c>
      <c r="D48" s="89" t="s">
        <v>979</v>
      </c>
      <c r="G48" s="9" t="str">
        <f t="shared" ca="1" si="2"/>
        <v>Commentaires/hypothèses:
1) Les types d'EPI dépendent du rôle de l'ASC et des protocoles nationaux pour les EPI.
2) Pour C2, précisez le nombre d'ASC à soutenir par une source de financement externe non liée au Fonds mondial.</v>
      </c>
      <c r="H48" s="69" t="s">
        <v>574</v>
      </c>
      <c r="I48" s="130" t="s">
        <v>709</v>
      </c>
      <c r="J48" s="130" t="s">
        <v>710</v>
      </c>
      <c r="K48" s="9"/>
    </row>
    <row r="49" spans="1:52" ht="28" x14ac:dyDescent="0.3">
      <c r="A49" s="1" t="str">
        <f t="shared" ca="1" si="5"/>
        <v>C1. L'objectif du pays devrait être couvert par les ressources nationales</v>
      </c>
      <c r="B49" s="69" t="s">
        <v>631</v>
      </c>
      <c r="C49" s="89" t="s">
        <v>765</v>
      </c>
      <c r="D49" s="89" t="s">
        <v>980</v>
      </c>
      <c r="G49" s="9" t="str">
        <f t="shared" ca="1" si="2"/>
        <v xml:space="preserve">Tableau des lacunes programmatiques CHW 7 – Couverture des coûts des produits </v>
      </c>
      <c r="H49" s="69" t="s">
        <v>573</v>
      </c>
      <c r="I49" s="130" t="s">
        <v>712</v>
      </c>
      <c r="J49" s="130" t="s">
        <v>922</v>
      </c>
      <c r="K49" s="9"/>
    </row>
    <row r="50" spans="1:52" ht="112" x14ac:dyDescent="0.3">
      <c r="A50" s="1" t="str">
        <f t="shared" ca="1" si="5"/>
        <v>C2. L'objectif du pays devrait être couvert par des ressources externes non liées au Fonds mondial</v>
      </c>
      <c r="B50" s="69" t="s">
        <v>637</v>
      </c>
      <c r="C50" s="89" t="s">
        <v>766</v>
      </c>
      <c r="D50" s="89" t="s">
        <v>981</v>
      </c>
      <c r="G50" s="1" t="str">
        <f t="shared" ca="1" si="2"/>
        <v>Indicateur:
Pourcentage d'agents de santé communautaires devant recevoir des produits selon le paquet de services des agents de santé communautaires (par exemple, des préservatifs et des lubrifiants pour la prévention du VIH si les agents de santé communautaires fournissent des services de prévention du VIH). 
Notez que les produits PCIME communautaire / iCCM non liés au paludisme (antibiotiques pour la pneumonie et SRO et zinc pour la diarrhée) doivent être inclus dans les tableaux 10 et 11. Notez que les produits pour le paludisme (RDT et ACT) doivent être inclus dans le tableau des lacunes pour le paludisme..</v>
      </c>
      <c r="H50" s="167" t="s">
        <v>1070</v>
      </c>
      <c r="I50" s="168" t="s">
        <v>1072</v>
      </c>
      <c r="J50" s="168" t="s">
        <v>1071</v>
      </c>
      <c r="K50" s="7"/>
      <c r="L50" s="7"/>
      <c r="M50" s="7"/>
      <c r="N50" s="7"/>
      <c r="O50" s="7"/>
      <c r="P50" s="7"/>
    </row>
    <row r="51" spans="1:52" ht="56.15" customHeight="1" x14ac:dyDescent="0.3">
      <c r="A51" s="1" t="str">
        <f t="shared" ca="1" si="5"/>
        <v>C. Cible totale nationale déjà couverte</v>
      </c>
      <c r="B51" s="69" t="s">
        <v>632</v>
      </c>
      <c r="C51" s="89" t="s">
        <v>767</v>
      </c>
      <c r="D51" s="89" t="s">
        <v>982</v>
      </c>
      <c r="G51" s="1" t="str">
        <f t="shared" ca="1" si="2"/>
        <v>Besoin actuel estimé du pays:
1) "A" fait référence au nombre total estimé d'ASC nécessaires par an (peut être plus élevé que l'objectif du PSN).
2) "B" fait référence aux cibles nationales pour le nombre d'ASC nécessaires selon le PSN ou selon un autre nombre convenu.</v>
      </c>
      <c r="H51" s="69" t="s">
        <v>566</v>
      </c>
      <c r="I51" s="130" t="s">
        <v>687</v>
      </c>
      <c r="J51" s="130" t="s">
        <v>923</v>
      </c>
    </row>
    <row r="52" spans="1:52" ht="98" x14ac:dyDescent="0.3">
      <c r="A52" s="1" t="str">
        <f t="shared" ca="1" si="5"/>
        <v>E. Objectifs à financer par le montant de la dotation</v>
      </c>
      <c r="B52" s="69" t="s">
        <v>670</v>
      </c>
      <c r="C52" s="89" t="s">
        <v>768</v>
      </c>
      <c r="D52" s="89" t="s">
        <v>983</v>
      </c>
      <c r="G52" s="1" t="str">
        <f t="shared" ca="1" si="2"/>
        <v>Cible nationale déjà couverte:
1) "C1" fait référence au nombre d'ASC qui reçoivent des produits grâce aux ressources nationales.
2) "C2" fait référence au nombre d'ASC qui reçoivent des produits grâce à des ressources externes non liées au Fonds mondial. 
3) "C" fait référence au nombre d'ASC qui reçoivent des produits par le biais de ressources nationales + ressources externes non liées au Fonds mondial.</v>
      </c>
      <c r="H52" s="69" t="s">
        <v>622</v>
      </c>
      <c r="I52" s="130" t="s">
        <v>713</v>
      </c>
      <c r="J52" s="130" t="s">
        <v>924</v>
      </c>
    </row>
    <row r="53" spans="1:52" ht="28" x14ac:dyDescent="0.3">
      <c r="A53" s="1" t="str">
        <f t="shared" ca="1" si="5"/>
        <v>F. Couverture par le montant de l'allocation et d'autres sources: C+E</v>
      </c>
      <c r="B53" s="69" t="s">
        <v>633</v>
      </c>
      <c r="C53" s="89" t="s">
        <v>1013</v>
      </c>
      <c r="D53" s="89" t="s">
        <v>769</v>
      </c>
      <c r="G53" s="1" t="str">
        <f t="shared" ca="1" si="2"/>
        <v>Lacune programmatique:
Fait référence à l'écart annuel prévu pour atteindre la cible nationale.</v>
      </c>
      <c r="H53" s="69" t="s">
        <v>563</v>
      </c>
      <c r="I53" s="130" t="s">
        <v>685</v>
      </c>
      <c r="J53" s="130" t="s">
        <v>880</v>
      </c>
    </row>
    <row r="54" spans="1:52" ht="84" x14ac:dyDescent="0.3">
      <c r="A54" s="1" t="str">
        <f t="shared" ca="1" si="5"/>
        <v>A. Nombre total estimé de cas de diarrhée (communauté)</v>
      </c>
      <c r="B54" s="69" t="s">
        <v>636</v>
      </c>
      <c r="C54" s="89" t="s">
        <v>770</v>
      </c>
      <c r="D54" s="89" t="s">
        <v>771</v>
      </c>
      <c r="G54" s="1" t="str">
        <f t="shared" ca="1" si="2"/>
        <v>Cible nationale devant être couverte par la somme allouée:
1) "E" fait référence au nombre d'ASC qui reçoivent des produits grâce aux fonds de l’allocation.
2) "F" fait référence au nombre d'ASC qui reçoivent des produits au travers de toutes les sources de financement. 
3) "G" fait référence à l'écart restant par rapport à la cible nationale.</v>
      </c>
      <c r="H54" s="69" t="s">
        <v>925</v>
      </c>
      <c r="I54" s="130" t="s">
        <v>926</v>
      </c>
      <c r="J54" s="130" t="s">
        <v>927</v>
      </c>
    </row>
    <row r="55" spans="1:52" ht="182" x14ac:dyDescent="0.3">
      <c r="A55" s="1" t="str">
        <f t="shared" ca="1" si="4"/>
        <v>Dénominateur: cibles nationales pour le nombre d'ASC nécessaires selon le PSN ou autre nombre convenu ; Numérateur:Nombre d'ASC qui ont été rémunérés (toutes sources de financement)</v>
      </c>
      <c r="B55" s="69" t="s">
        <v>661</v>
      </c>
      <c r="C55" s="89" t="s">
        <v>1011</v>
      </c>
      <c r="D55" s="89" t="s">
        <v>984</v>
      </c>
      <c r="G55" s="1" t="str">
        <f t="shared" ca="1" si="2"/>
        <v>Commentaires/hypothèses:
Les produits dépendent du type d'ASC et doivent inclure tous les produits (par exemple, les produits realtifs a la PEC-C, y compris les TDR, les ACT, les SRO, le zinc, les antibiotiques et d'autres produits tels que les préservatifs, les lubrifiants, etc). La quantification des ACT et des TDR pour la communauté est estimée dans le tableau des lacunes programmatiques pour le paludisme et la quantification des préservatifs et des lubrifiants pour la prévention du VIH est faite dans le tableau des lacunes programmatiques du VIH. Le tableau numéro 7 du tableau des lacunes programmatiques des ASC doit indiquer si les besoins en produits des ASC sont satisfaits selon l'ensemble des services qu'ils fournissent.
2) Pour C2, précisez le nombre d'ASC qui seront soutenus par la source de financement externe non liée au FM.</v>
      </c>
      <c r="H55" s="69" t="s">
        <v>928</v>
      </c>
      <c r="I55" s="130" t="s">
        <v>714</v>
      </c>
      <c r="J55" s="130" t="s">
        <v>715</v>
      </c>
    </row>
    <row r="56" spans="1:52" ht="126" x14ac:dyDescent="0.3">
      <c r="A56" s="1" t="str">
        <f t="shared" ca="1" si="4"/>
        <v>Dénominateur: cibles nationales pour le nombre d'ASC nécessaires selon le PSN ou autre nombre convenu ; Numérateur:Nombre d'ASC qui ont reçu une formation pré-service et une certification basées sur les compétences (toutes sources de financement)</v>
      </c>
      <c r="B56" s="69" t="s">
        <v>585</v>
      </c>
      <c r="C56" s="89" t="s">
        <v>1012</v>
      </c>
      <c r="D56" s="89" t="s">
        <v>772</v>
      </c>
      <c r="G56" s="1" t="str">
        <f t="shared" ca="1" si="2"/>
        <v>Tableau des lacunes programmatiques CHW 8  – Couverture des coûts liés aux références / contre références</v>
      </c>
      <c r="H56" s="69" t="s">
        <v>575</v>
      </c>
      <c r="I56" s="134" t="s">
        <v>716</v>
      </c>
      <c r="J56" s="134" t="s">
        <v>929</v>
      </c>
    </row>
    <row r="57" spans="1:52" ht="56" x14ac:dyDescent="0.3">
      <c r="A57" s="1" t="str">
        <f t="shared" ca="1" si="4"/>
        <v>C1. Nombre d'ASC qui recevront une formation pré-service et une certification basées sur les compétences par le biais de ressources nationales</v>
      </c>
      <c r="B57" s="69" t="s">
        <v>652</v>
      </c>
      <c r="C57" s="89" t="s">
        <v>773</v>
      </c>
      <c r="D57" s="89" t="s">
        <v>985</v>
      </c>
      <c r="G57" s="1" t="str">
        <f t="shared" ca="1" si="2"/>
        <v>Indicateur:
Pourcentage d'ASC soutenus par des activités liées au système de référence/contre-référence.</v>
      </c>
      <c r="H57" s="69" t="s">
        <v>930</v>
      </c>
      <c r="I57" s="134" t="s">
        <v>931</v>
      </c>
      <c r="J57" s="134" t="s">
        <v>932</v>
      </c>
    </row>
    <row r="58" spans="1:52" ht="70" x14ac:dyDescent="0.3">
      <c r="A58" s="1" t="str">
        <f t="shared" ca="1" si="4"/>
        <v>C2. Nombre d'ASC qui recevront une formation pré-service et une certification basées sur les compétences par le biais de ressources externes non financées par le Fonds mondial</v>
      </c>
      <c r="B58" s="69" t="s">
        <v>653</v>
      </c>
      <c r="C58" s="89" t="s">
        <v>774</v>
      </c>
      <c r="D58" s="89" t="s">
        <v>986</v>
      </c>
      <c r="G58" s="1" t="str">
        <f t="shared" ca="1" si="2"/>
        <v>Besoin actuel estimé du pays:
1) "A" fait référence au nombre total estimé d'ASC nécessaires par an (peut être plus élevé que l'objectif du PSN).
2) "B" fait référence aux cibles nationales pour le nombre d'ASC nécessaires selon le PSN ou selon un autre nombre convenu.</v>
      </c>
      <c r="H58" s="69" t="s">
        <v>577</v>
      </c>
      <c r="I58" s="134" t="s">
        <v>687</v>
      </c>
      <c r="J58" s="134" t="s">
        <v>717</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row>
    <row r="59" spans="1:52" ht="98" x14ac:dyDescent="0.3">
      <c r="A59" s="1" t="str">
        <f t="shared" ca="1" si="4"/>
        <v>C. Nombre d'ASC qui recevront une formation pré-service et une certification basées sur les compétences par le biais de ressources nationales et externes non liées au Fonds mondial</v>
      </c>
      <c r="B59" s="69" t="s">
        <v>638</v>
      </c>
      <c r="C59" s="89" t="s">
        <v>775</v>
      </c>
      <c r="D59" s="89" t="s">
        <v>987</v>
      </c>
      <c r="G59" s="1" t="str">
        <f t="shared" ca="1" si="2"/>
        <v>Cible nationale déjà couverte:
1) "C1" indique le nombre d'ASC à soutenir par des activités liées au système de référence/contre-référence grâce aux ressources nationales.
2) "C2" indique le nombre d'ASC à soutenir par des activités liées au système de référence/contre-référence grâce à des ressources externes non liées au Fonds mondial. 
3) "C" indique le nombre d'ASC à soutenir par des  activités liées au système de référence/contre-référence par le biais de ressources nationales + ressources externes non liées au Fonds mondial.</v>
      </c>
      <c r="H59" s="69" t="s">
        <v>623</v>
      </c>
      <c r="I59" s="134" t="s">
        <v>933</v>
      </c>
      <c r="J59" s="134" t="s">
        <v>934</v>
      </c>
      <c r="Q59" s="9"/>
      <c r="R59" s="9"/>
      <c r="S59" s="7"/>
      <c r="T59" s="7"/>
      <c r="U59" s="7"/>
      <c r="V59" s="7"/>
      <c r="W59" s="7"/>
      <c r="X59" s="7"/>
      <c r="Y59" s="7"/>
      <c r="Z59" s="7"/>
      <c r="AA59" s="7"/>
      <c r="AB59" s="9"/>
      <c r="AC59" s="9"/>
      <c r="AD59" s="7"/>
      <c r="AE59" s="7"/>
      <c r="AF59" s="9"/>
      <c r="AG59" s="7"/>
      <c r="AH59" s="7"/>
      <c r="AI59" s="7"/>
      <c r="AJ59" s="7"/>
      <c r="AK59" s="7"/>
      <c r="AL59" s="7"/>
      <c r="AM59" s="7"/>
      <c r="AN59" s="7"/>
      <c r="AO59" s="7"/>
      <c r="AP59" s="7"/>
      <c r="AQ59" s="7"/>
      <c r="AR59" s="7"/>
      <c r="AS59" s="7"/>
      <c r="AT59" s="7"/>
      <c r="AU59" s="7"/>
      <c r="AV59" s="7"/>
      <c r="AW59" s="7"/>
      <c r="AX59" s="7"/>
      <c r="AY59" s="7"/>
      <c r="AZ59" s="7"/>
    </row>
    <row r="60" spans="1:52" s="7" customFormat="1" ht="56" x14ac:dyDescent="0.3">
      <c r="A60" s="1" t="str">
        <f t="shared" ca="1" si="4"/>
        <v>E. Nombre d'ASC qui recevront une formation pré-service et une certification basées sur les compétences grâce à la somme allouée</v>
      </c>
      <c r="B60" s="69" t="s">
        <v>654</v>
      </c>
      <c r="C60" s="89" t="s">
        <v>776</v>
      </c>
      <c r="D60" s="89" t="s">
        <v>988</v>
      </c>
      <c r="E60" s="1"/>
      <c r="G60" s="1" t="str">
        <f t="shared" ca="1" si="2"/>
        <v>Lacune programmatique:
Fait référence à l'écart annuel prévu pour atteindre la cible nationale.</v>
      </c>
      <c r="H60" s="69" t="s">
        <v>563</v>
      </c>
      <c r="I60" s="134" t="s">
        <v>685</v>
      </c>
      <c r="J60" s="134" t="s">
        <v>880</v>
      </c>
      <c r="K60" s="1"/>
      <c r="L60" s="1"/>
      <c r="M60" s="1"/>
      <c r="N60" s="1"/>
      <c r="O60" s="1"/>
      <c r="P60" s="1"/>
      <c r="S60" s="9"/>
      <c r="T60" s="9"/>
      <c r="U60" s="9"/>
      <c r="V60" s="9"/>
      <c r="W60" s="9"/>
      <c r="X60" s="9"/>
      <c r="Y60" s="9"/>
      <c r="Z60" s="9"/>
      <c r="AA60" s="9"/>
      <c r="AD60" s="9"/>
      <c r="AE60" s="9"/>
      <c r="AG60" s="9"/>
      <c r="AH60" s="9"/>
      <c r="AI60" s="9"/>
      <c r="AJ60" s="9"/>
      <c r="AK60" s="9"/>
      <c r="AL60" s="9"/>
      <c r="AM60" s="9"/>
      <c r="AN60" s="9"/>
      <c r="AO60" s="9"/>
      <c r="AP60" s="9"/>
      <c r="AQ60" s="9"/>
      <c r="AR60" s="9"/>
      <c r="AS60" s="9"/>
      <c r="AT60" s="9"/>
      <c r="AU60" s="9"/>
      <c r="AV60" s="9"/>
      <c r="AW60" s="9"/>
      <c r="AX60" s="9"/>
      <c r="AY60" s="9"/>
      <c r="AZ60" s="9"/>
    </row>
    <row r="61" spans="1:52" ht="84" x14ac:dyDescent="0.3">
      <c r="A61" s="1" t="str">
        <f t="shared" ca="1" si="4"/>
        <v>F. Nombre d'ASC qui recevront une formation pré-service et une certification basées sur les compétences par toutes les sources :C+E</v>
      </c>
      <c r="B61" s="69" t="s">
        <v>655</v>
      </c>
      <c r="C61" s="89" t="s">
        <v>1014</v>
      </c>
      <c r="D61" s="89" t="s">
        <v>989</v>
      </c>
      <c r="G61" s="1" t="str">
        <f t="shared" ca="1" si="2"/>
        <v>Cible nationale devant être couverte par la somme allouée:
1) "E" fait référence au nombre d'ASC à soutenir par des  activités liées au système de référence/contre-référence grâce aux fonds de l’allocation.
2) "F" fait référence au nombre à soutenir par des  activités liées au système de référence/contre-référence au travers de toutes les sources de financement. 
3) "G" fait référence à l'écart restant par rapport à la cible nationale.</v>
      </c>
      <c r="H61" s="69" t="s">
        <v>935</v>
      </c>
      <c r="I61" s="134" t="s">
        <v>936</v>
      </c>
      <c r="J61" s="134" t="s">
        <v>937</v>
      </c>
      <c r="K61" s="9"/>
      <c r="L61" s="9"/>
      <c r="M61" s="9"/>
      <c r="N61" s="9"/>
      <c r="O61" s="9"/>
      <c r="P61" s="9"/>
      <c r="Q61" s="9"/>
      <c r="R61" s="9"/>
      <c r="S61" s="7"/>
      <c r="T61" s="7"/>
      <c r="U61" s="7"/>
      <c r="V61" s="7"/>
      <c r="W61" s="7"/>
      <c r="X61" s="7"/>
      <c r="Y61" s="7"/>
      <c r="Z61" s="7"/>
      <c r="AA61" s="7"/>
      <c r="AB61" s="9"/>
      <c r="AC61" s="9"/>
      <c r="AD61" s="7"/>
      <c r="AE61" s="7"/>
      <c r="AF61" s="9"/>
      <c r="AG61" s="7"/>
      <c r="AH61" s="7"/>
      <c r="AI61" s="7"/>
      <c r="AJ61" s="7"/>
      <c r="AK61" s="7"/>
      <c r="AL61" s="7"/>
      <c r="AM61" s="7"/>
      <c r="AN61" s="7"/>
      <c r="AO61" s="7"/>
      <c r="AP61" s="7"/>
      <c r="AQ61" s="7"/>
      <c r="AR61" s="7"/>
      <c r="AS61" s="7"/>
      <c r="AT61" s="7"/>
      <c r="AU61" s="7"/>
      <c r="AV61" s="7"/>
      <c r="AW61" s="7"/>
      <c r="AX61" s="7"/>
      <c r="AY61" s="7"/>
      <c r="AZ61" s="7"/>
    </row>
    <row r="62" spans="1:52" s="7" customFormat="1" ht="112" x14ac:dyDescent="0.3">
      <c r="A62" s="1" t="str">
        <f t="shared" ca="1" si="4"/>
        <v>Dénominateur:cibles nationales pour le nombre d'ASC nécessaires selon le PSN ou autre nombre convenu ; Numérateur:Nombre d'ASC qui doivent recevoir une formation continue basée sur les compétences (toutes sources de financement)</v>
      </c>
      <c r="B62" s="69" t="s">
        <v>586</v>
      </c>
      <c r="C62" s="89" t="s">
        <v>777</v>
      </c>
      <c r="D62" s="89" t="s">
        <v>990</v>
      </c>
      <c r="E62" s="1"/>
      <c r="G62" s="1" t="str">
        <f t="shared" ca="1" si="2"/>
        <v>Commentaires/hypothèses:
1) Si les coûts des activités liées au système de  référence/contre-référence (par exemple, les frais de transport pour le patient, le soignant et l'ASC sont déjà inclus dans le tableau 4 sur l'équipement, indiquez simplement que les coûts de référence/contre-référence sont inclus dans le tableau 4.
2) Pour C2, précisez le nombre d'ASC à soutenir par une source de financement externe non liée au FM.</v>
      </c>
      <c r="H62" s="69" t="s">
        <v>576</v>
      </c>
      <c r="I62" s="134" t="s">
        <v>938</v>
      </c>
      <c r="J62" s="134" t="s">
        <v>939</v>
      </c>
      <c r="K62" s="9"/>
      <c r="L62" s="9"/>
      <c r="M62" s="9"/>
      <c r="N62" s="9"/>
      <c r="O62" s="9"/>
      <c r="P62" s="9"/>
      <c r="S62" s="9"/>
      <c r="T62" s="9"/>
      <c r="U62" s="9"/>
      <c r="V62" s="9"/>
      <c r="W62" s="9"/>
      <c r="X62" s="9"/>
      <c r="Y62" s="9"/>
      <c r="Z62" s="9"/>
      <c r="AA62" s="9"/>
      <c r="AD62" s="9"/>
      <c r="AE62" s="9"/>
      <c r="AG62" s="9"/>
      <c r="AH62" s="9"/>
      <c r="AI62" s="9"/>
      <c r="AJ62" s="9"/>
      <c r="AK62" s="9"/>
      <c r="AL62" s="9"/>
      <c r="AM62" s="9"/>
      <c r="AN62" s="9"/>
      <c r="AO62" s="9"/>
      <c r="AP62" s="9"/>
      <c r="AQ62" s="9"/>
      <c r="AR62" s="9"/>
      <c r="AS62" s="9"/>
      <c r="AT62" s="9"/>
      <c r="AU62" s="9"/>
      <c r="AV62" s="9"/>
      <c r="AW62" s="9"/>
      <c r="AX62" s="9"/>
      <c r="AY62" s="9"/>
      <c r="AZ62" s="9"/>
    </row>
    <row r="63" spans="1:52" ht="56" x14ac:dyDescent="0.3">
      <c r="A63" s="1" t="str">
        <f t="shared" ca="1" si="4"/>
        <v>C1. Nombre d'ASC qui doivent recevoir une formation continue basée sur les compétences grâce aux ressources nationales</v>
      </c>
      <c r="B63" s="69" t="s">
        <v>651</v>
      </c>
      <c r="C63" s="89" t="s">
        <v>778</v>
      </c>
      <c r="D63" s="89" t="s">
        <v>779</v>
      </c>
      <c r="G63" s="1" t="str">
        <f t="shared" ca="1" si="2"/>
        <v>Tableau des lacunes programmatiques 9 – Couverture des coûts liés au Système de Gestion de l’Information Sanitaire et du S&amp;E</v>
      </c>
      <c r="H63" s="69" t="s">
        <v>578</v>
      </c>
      <c r="I63" s="134" t="s">
        <v>940</v>
      </c>
      <c r="J63" s="134" t="s">
        <v>941</v>
      </c>
      <c r="K63" s="7"/>
      <c r="L63" s="7"/>
      <c r="M63" s="7"/>
      <c r="N63" s="7"/>
      <c r="O63" s="7"/>
      <c r="P63" s="7"/>
      <c r="Q63" s="9"/>
      <c r="R63" s="9"/>
      <c r="AB63" s="9"/>
      <c r="AC63" s="9"/>
      <c r="AF63" s="9"/>
    </row>
    <row r="64" spans="1:52" ht="70" x14ac:dyDescent="0.3">
      <c r="A64" s="1" t="str">
        <f t="shared" ca="1" si="4"/>
        <v>C2. Nombre d'ASC qui doivent recevoir une formation continue basée sur les compétences par le biais de ressources externes non financées par le Fonds mondial</v>
      </c>
      <c r="B64" s="69" t="s">
        <v>669</v>
      </c>
      <c r="C64" s="89" t="s">
        <v>780</v>
      </c>
      <c r="D64" s="89" t="s">
        <v>781</v>
      </c>
      <c r="G64" s="1" t="str">
        <f t="shared" ca="1" si="2"/>
        <v>Indicateur:
Pourcentage d’ASC appuyés par des activités relatives au Système d’Information Sanitaire, à la surveillance et au S&amp;E</v>
      </c>
      <c r="H64" s="69" t="s">
        <v>942</v>
      </c>
      <c r="I64" s="134" t="s">
        <v>719</v>
      </c>
      <c r="J64" s="134" t="s">
        <v>943</v>
      </c>
      <c r="K64" s="9"/>
      <c r="L64" s="9"/>
      <c r="M64" s="9"/>
      <c r="N64" s="9"/>
      <c r="O64" s="9"/>
      <c r="P64" s="9"/>
    </row>
    <row r="65" spans="1:10" ht="70" x14ac:dyDescent="0.3">
      <c r="A65" s="1" t="str">
        <f t="shared" ca="1" si="4"/>
        <v>C. Nombre d'ASC qui doivent recevoir une formation continue basée sur les compétences grâce à des ressources nationales + externes non liées au Fonds mondial</v>
      </c>
      <c r="B65" s="69" t="s">
        <v>667</v>
      </c>
      <c r="C65" s="89" t="s">
        <v>782</v>
      </c>
      <c r="D65" s="89" t="s">
        <v>783</v>
      </c>
      <c r="G65" s="1" t="str">
        <f t="shared" ca="1" si="2"/>
        <v>Besoin actuel estimé du pays:
1) "A" fait référence au nombre total estimé d'ASC nécessaires par an (peut être plus élevé que l'objectif du PSN).
2) "B" fait référence aux cibles nationales pour le nombre d'ASC nécessaires selon le PSN ou selon un autre nombre convenu.</v>
      </c>
      <c r="H65" s="69" t="s">
        <v>944</v>
      </c>
      <c r="I65" s="134" t="s">
        <v>687</v>
      </c>
      <c r="J65" s="134" t="s">
        <v>945</v>
      </c>
    </row>
    <row r="66" spans="1:10" ht="140" x14ac:dyDescent="0.3">
      <c r="A66" s="1" t="str">
        <f t="shared" ca="1" si="4"/>
        <v>E. Nombre d'ASC qui doivent recevoir une formation continue basée sur les compétences grâce au montant de l'allocation</v>
      </c>
      <c r="B66" s="69" t="s">
        <v>656</v>
      </c>
      <c r="C66" s="89" t="s">
        <v>784</v>
      </c>
      <c r="D66" s="89" t="s">
        <v>785</v>
      </c>
      <c r="G66" s="1" t="str">
        <f t="shared" ca="1" si="2"/>
        <v>Cible nationale déjà couverte:
1) "C1" indique le nombre d'ASC à soutenir par les activités relatives au Système d’information Sanitaire, à la surveillance et au S&amp;E grâce aux ressources nationales.
2) "C2" indique le nombre d'ASC à soutenir par les activités relatives au Système d’information Sanitaire, à la surveillance et au S&amp;E grâce à des ressources externes non liées au Fonds mondial. 
3) "C" indique le nombre d'ASC à soutenir par les activités relatives au Système d’information Sanitaire, à la surveillance et au S&amp;E par le biais de ressources nationales + ressources externes non liées au Fonds mondial.</v>
      </c>
      <c r="H66" s="69" t="s">
        <v>624</v>
      </c>
      <c r="I66" s="134" t="s">
        <v>720</v>
      </c>
      <c r="J66" s="134" t="s">
        <v>946</v>
      </c>
    </row>
    <row r="67" spans="1:10" ht="56" x14ac:dyDescent="0.3">
      <c r="A67" s="1" t="str">
        <f t="shared" ca="1" si="4"/>
        <v>F. Nombre d'ASC qui doivent recevoir une formation continue basée sur les compétences par toutes les sources: C+E</v>
      </c>
      <c r="B67" s="69" t="s">
        <v>657</v>
      </c>
      <c r="C67" s="89" t="s">
        <v>1015</v>
      </c>
      <c r="D67" s="89" t="s">
        <v>786</v>
      </c>
      <c r="G67" s="1" t="str">
        <f t="shared" ca="1" si="2"/>
        <v>Lacune programmatique:
Fait référence à l'écart annuel prévu pour atteindre la cible nationale.</v>
      </c>
      <c r="H67" s="69" t="s">
        <v>563</v>
      </c>
      <c r="I67" s="134" t="s">
        <v>685</v>
      </c>
      <c r="J67" s="134" t="s">
        <v>880</v>
      </c>
    </row>
    <row r="68" spans="1:10" ht="98" x14ac:dyDescent="0.3">
      <c r="A68" s="1" t="str">
        <f t="shared" ca="1" si="4"/>
        <v>Dénominateur: cibles nationales pour le nombre d'ASC nécessaires selon les PSN ou autre nombre convenu ; Numérateur: Nombre d'ASC qui doivent recevoir une supervision formative intégrée (toutes sources de financement)</v>
      </c>
      <c r="B68" s="69" t="s">
        <v>672</v>
      </c>
      <c r="C68" s="89" t="s">
        <v>1016</v>
      </c>
      <c r="D68" s="89" t="s">
        <v>991</v>
      </c>
      <c r="G68" s="1" t="str">
        <f t="shared" ca="1" si="2"/>
        <v>Cible nationale devant être couverte par la somme allouée:
1) "E" fait référence au nombre d'ASC les activités relatives au Système d’information Sanitaire, à la surveillance et au S&amp;E grâce aux fonds de l’allocation.
2) "F" fait référence au nombre d'ASC les activités relatives au Système d’information Sanitaire, à la surveillance et au S&amp;E au travers de toutes les sources de financement. 
3) "G" fait référence à l'écart restant par rapport à la cible nationale.</v>
      </c>
      <c r="H68" s="69" t="s">
        <v>947</v>
      </c>
      <c r="I68" s="134" t="s">
        <v>948</v>
      </c>
      <c r="J68" s="134" t="s">
        <v>949</v>
      </c>
    </row>
    <row r="69" spans="1:10" ht="112" x14ac:dyDescent="0.3">
      <c r="A69" s="1" t="str">
        <f t="shared" ca="1" si="4"/>
        <v>C1. Nombre d'ASC qui doivent recevoir une supervision formative intégrée grâce aux ressources nationales</v>
      </c>
      <c r="B69" s="69" t="s">
        <v>587</v>
      </c>
      <c r="C69" s="89" t="s">
        <v>787</v>
      </c>
      <c r="D69" s="89" t="s">
        <v>992</v>
      </c>
      <c r="G69" s="1" t="str">
        <f t="shared" ca="1" si="2"/>
        <v>Commentaires/hypothèses:
1) Les coûts relatifs au Système d’Information Sanitaire, à la surveillance et au S&amp;E comprennent: les registres, les aide-mémoire papier, les formulaires de rapportage de routine, l'élaboration de la liste complète des ASC (y compris la collecte de données si besoin) et la maintenance de la liste dans un registre, les outils de santé numériques (téléphones/tablettes, cartes SIM, indemnité de communication) pour les ASC et les superviseurs des ASC.
2) Dans le champ commentaires/hypothèses, indiquez le nombre d'ASC à soutenir par une source de financement externe non liée au Fonds mondial.</v>
      </c>
      <c r="H69" s="69" t="s">
        <v>579</v>
      </c>
      <c r="I69" s="134" t="s">
        <v>950</v>
      </c>
      <c r="J69" s="134" t="s">
        <v>951</v>
      </c>
    </row>
    <row r="70" spans="1:10" ht="56" x14ac:dyDescent="0.3">
      <c r="A70" s="1" t="str">
        <f t="shared" ca="1" si="4"/>
        <v>C2. Nombre d'ASC devant bénéficier d'une supervision formative intégrée par le biais de ressources externes non financées par le Fonds mondial</v>
      </c>
      <c r="B70" s="69" t="s">
        <v>639</v>
      </c>
      <c r="C70" s="89" t="s">
        <v>788</v>
      </c>
      <c r="D70" s="89" t="s">
        <v>993</v>
      </c>
      <c r="G70" s="1" t="str">
        <f t="shared" ref="G70:G72" ca="1" si="6">OFFSET($H70,0,LangOffset,1,1)</f>
        <v>Tableau des lacunes programmatiques 10 – concerne les produits pour la PEC-C non liés au paludisme (antibiotiques de première ligne pour la pneumonie simple chez les enfants de 2 à 59 mois dans le cadre de la PEC-C)</v>
      </c>
      <c r="H70" s="69" t="s">
        <v>616</v>
      </c>
      <c r="I70" s="134" t="s">
        <v>721</v>
      </c>
      <c r="J70" s="134" t="s">
        <v>952</v>
      </c>
    </row>
    <row r="71" spans="1:10" ht="56" x14ac:dyDescent="0.3">
      <c r="A71" s="1" t="str">
        <f t="shared" ca="1" si="4"/>
        <v>C. Nombre d'ASC qui doivent bénéficier d'une supervision formative intégrée par le biais de ressources nationales + externes non liées au Fonds mondial</v>
      </c>
      <c r="B71" s="69" t="s">
        <v>640</v>
      </c>
      <c r="C71" s="89" t="s">
        <v>789</v>
      </c>
      <c r="D71" s="89" t="s">
        <v>994</v>
      </c>
      <c r="G71" s="1" t="str">
        <f t="shared" ca="1" si="6"/>
        <v>Indicateur:
Proportion d'enfants de 2 à 59 mois avec suspicion de pneumonie (respiration rapide) qui ont reçu un traitement antibiotique de première ligne dans la communauté.</v>
      </c>
      <c r="H71" s="69" t="s">
        <v>953</v>
      </c>
      <c r="I71" s="134" t="s">
        <v>723</v>
      </c>
      <c r="J71" s="134" t="s">
        <v>724</v>
      </c>
    </row>
    <row r="72" spans="1:10" ht="168" x14ac:dyDescent="0.3">
      <c r="A72" s="1" t="str">
        <f t="shared" ca="1" si="4"/>
        <v>E. Nombre d'ASC qui doivent recevoir une supervision formative intégrée grâce au montant de l'allocation</v>
      </c>
      <c r="B72" s="69" t="s">
        <v>588</v>
      </c>
      <c r="C72" s="89" t="s">
        <v>790</v>
      </c>
      <c r="D72" s="89" t="s">
        <v>995</v>
      </c>
      <c r="G72" s="1" t="str">
        <f t="shared" ca="1" si="6"/>
        <v>Besoin actuel estimé du pays:
1) "A" fait référence au nombre total estimé de cas suspects de pneumonie dans les zones disposant d'ASC (peut être supérieur à l'objectif du PSN). Commentaires/Hypothèses:Précisez les hypothèses (par exemple, incidence de cas suspects de pneumonie chez les enfants de 2 à 59 mois x population de 2 à 59 mois dans les communautés desservies par les ASC ; par exemple 270 cas suspects de pneumonie pour 1 000 enfants de 2 à 59 mois dans une population 1,000,000 d’enfants de 2 à 59 mois dans les communautés desservies par les ASC = (270*1 000 000)/1 000 = 270 000 cas suspects estimés de pneumonie).
2) « B » fait référence aux cibles nationales pour le nombre de cas suspects de pneumonie à traiter avec des antibiotiques de première ligne par les ASC selon le PSN ou selon un autre nombre convenu (doit être égal ou inférieur à « A »).</v>
      </c>
      <c r="H72" s="69" t="s">
        <v>615</v>
      </c>
      <c r="I72" s="134" t="s">
        <v>725</v>
      </c>
      <c r="J72" s="134" t="s">
        <v>726</v>
      </c>
    </row>
    <row r="73" spans="1:10" ht="84" x14ac:dyDescent="0.3">
      <c r="A73" s="1" t="str">
        <f t="shared" ca="1" si="4"/>
        <v>F. Nombre d'ASC qui doivent recevoir une formation continue basée sur les compétences par toutes les sources: C+E</v>
      </c>
      <c r="B73" s="69" t="s">
        <v>589</v>
      </c>
      <c r="C73" s="89" t="s">
        <v>1015</v>
      </c>
      <c r="D73" s="89" t="s">
        <v>996</v>
      </c>
      <c r="G73" s="1" t="str">
        <f t="shared" ref="G73:G74" ca="1" si="7">OFFSET($H73,0,LangOffset,1,1)</f>
        <v>Cible nationale déjà couverte:
1) "C1" indique la portion des cibles nationales devant être couvertes par des ressources nationales.
2) "C2" indique la portion des cibles nationales devant être couvertes par des ressources externes non liées au Fonds mondial. 
3) "C" indique la portion des cibles nationales devant être couvertes par des ressources nationales + ressources externes non liées au Fonds mondial.</v>
      </c>
      <c r="H73" s="69" t="s">
        <v>612</v>
      </c>
      <c r="I73" s="134" t="s">
        <v>727</v>
      </c>
      <c r="J73" s="134" t="s">
        <v>954</v>
      </c>
    </row>
    <row r="74" spans="1:10" ht="84" x14ac:dyDescent="0.3">
      <c r="A74" s="1" t="str">
        <f t="shared" ca="1" si="4"/>
        <v>Dénominateur: cibles nationales pour le nombre d'ASC nécessaires selon les PSN ou autre nombre convenu ; Numérateur: Nombre d'ASC qui doivent recevoir une supervision formative intégrée (toutes sources de financement)</v>
      </c>
      <c r="B74" s="69" t="s">
        <v>671</v>
      </c>
      <c r="C74" s="89" t="s">
        <v>1016</v>
      </c>
      <c r="D74" s="89" t="s">
        <v>997</v>
      </c>
      <c r="G74" s="1" t="str">
        <f t="shared" ca="1" si="7"/>
        <v>Lacune programmatique:
Fait référence à l'écart annuel prévu pour atteindre la cible nationale.</v>
      </c>
      <c r="H74" s="69" t="s">
        <v>613</v>
      </c>
      <c r="I74" s="134" t="s">
        <v>685</v>
      </c>
      <c r="J74" s="134" t="s">
        <v>955</v>
      </c>
    </row>
    <row r="75" spans="1:10" ht="56" x14ac:dyDescent="0.3">
      <c r="A75" s="1" t="str">
        <f t="shared" ca="1" si="4"/>
        <v>C1. Nombre d'ASC qui doivent recevoir une supervision formative intégrée grâce aux ressources nationales</v>
      </c>
      <c r="B75" s="69" t="s">
        <v>590</v>
      </c>
      <c r="C75" s="89" t="s">
        <v>787</v>
      </c>
      <c r="D75" s="89" t="s">
        <v>792</v>
      </c>
      <c r="G75" s="1" t="str">
        <f t="shared" ref="G75:G120" ca="1" si="8">OFFSET($H75,0,LangOffset,1,1)</f>
        <v>Cible nationale devant être couverte par la somme allouée:
1) "E" indique la portion des cibles nationales devant être couvertes par l’allocation.
2) "F" la portion des cibles nationales devant être couvertes au travers de toutes les sources de financement. 
3) "G" fait référence à l'écart restant par rapport à la cible nationale.</v>
      </c>
      <c r="H75" s="69" t="s">
        <v>956</v>
      </c>
      <c r="I75" s="134" t="s">
        <v>957</v>
      </c>
      <c r="J75" s="134" t="s">
        <v>958</v>
      </c>
    </row>
    <row r="76" spans="1:10" ht="126" x14ac:dyDescent="0.3">
      <c r="A76" s="1" t="str">
        <f t="shared" ca="1" si="4"/>
        <v>C2. Nombre d'ASC devant bénéficier d'une supervision formative intégrée par le biais de ressources externes non financées par le Fonds mondial</v>
      </c>
      <c r="B76" s="69" t="s">
        <v>641</v>
      </c>
      <c r="C76" s="89" t="s">
        <v>788</v>
      </c>
      <c r="D76" s="89" t="s">
        <v>793</v>
      </c>
      <c r="G76" s="1" t="str">
        <f t="shared" ca="1" si="8"/>
        <v>Commentaires/hypothèses:
1) Pour les besoins estimés actuels du pays: Préciser les hypothèses (par exemple, incidence des cas suspects de pneumonie chez les enfants de 2 à 59 mois x population de 2 à 59 mois dans les communautés desservies par les ASC ; par exemple 270 cas suspects de pneumonie pour 1 000 enfants de 2 à 59 mois dans une population de 1 000 000 enfants de 2 à 59 mois dans les communautés desservies par les ASC = (270*1 000 000)/1 000 = 270 000 cas suspects de pneumonie estimés).
2) Précisez le nombre d'ASC prévu pour fournir des services de PEC-C (y compris la prise en charge des cas suspects de pneumonie).</v>
      </c>
      <c r="H76" s="69" t="s">
        <v>614</v>
      </c>
      <c r="I76" s="134" t="s">
        <v>728</v>
      </c>
      <c r="J76" s="134" t="s">
        <v>729</v>
      </c>
    </row>
    <row r="77" spans="1:10" ht="56" x14ac:dyDescent="0.3">
      <c r="A77" s="1" t="str">
        <f t="shared" ca="1" si="4"/>
        <v>C. Nombre d'ASC qui doivent bénéficier d'une supervision formative intégrée par le biais de ressources nationales + externes non liées au Fonds mondial</v>
      </c>
      <c r="B77" s="69" t="s">
        <v>642</v>
      </c>
      <c r="C77" s="89" t="s">
        <v>789</v>
      </c>
      <c r="D77" s="89" t="s">
        <v>795</v>
      </c>
      <c r="G77" s="1" t="str">
        <f t="shared" ca="1" si="8"/>
        <v>Tableau des lacunes programmatiques 11 – concerne les produits pour la PEC-C non liés au paludisme (sels de réhydratation orale et zinc pour le traitement de la diarrhée chez les enfants de 2 à 59 mois dans le cadre de la PEC-C)</v>
      </c>
      <c r="H77" s="69" t="s">
        <v>617</v>
      </c>
      <c r="I77" s="134" t="s">
        <v>730</v>
      </c>
      <c r="J77" s="134" t="s">
        <v>959</v>
      </c>
    </row>
    <row r="78" spans="1:10" ht="42" x14ac:dyDescent="0.3">
      <c r="A78" s="1" t="str">
        <f t="shared" ca="1" si="4"/>
        <v>E. Nombre d'ASC qui doivent recevoir une supervision formative intégrée grâce au montant de l'allocation</v>
      </c>
      <c r="B78" s="69" t="s">
        <v>591</v>
      </c>
      <c r="C78" s="89" t="s">
        <v>790</v>
      </c>
      <c r="D78" s="89" t="s">
        <v>796</v>
      </c>
      <c r="G78" s="1" t="str">
        <f t="shared" ca="1" si="8"/>
        <v>Indicateur:
Proportion d'enfants de 2 à 59 mois souffrant de diarrhée qui ont reçu des sels de réhydratation orale et un traitement au zinc dans la communauté.</v>
      </c>
      <c r="H78" s="69" t="s">
        <v>960</v>
      </c>
      <c r="I78" s="134" t="s">
        <v>732</v>
      </c>
      <c r="J78" s="134" t="s">
        <v>733</v>
      </c>
    </row>
    <row r="79" spans="1:10" ht="154" x14ac:dyDescent="0.3">
      <c r="A79" s="1" t="str">
        <f t="shared" ca="1" si="4"/>
        <v>F. Nombre d'ASC qui doivent recevoir une supervision formative intégrée par toutes les sources: C+E</v>
      </c>
      <c r="B79" s="69" t="s">
        <v>592</v>
      </c>
      <c r="C79" s="89" t="s">
        <v>1020</v>
      </c>
      <c r="D79" s="89" t="s">
        <v>797</v>
      </c>
      <c r="G79" s="1" t="str">
        <f t="shared" ca="1" si="8"/>
        <v>Estimation des besoins actuels du pays:
1) "A" fait référence au nombre total estimé de cas de diarrhée dans les zones avec ASC (peut être supérieur à la cible du PSN). Commentaires/Hypothèses:Préciser les hypothèses (par exemple, incidence de la diarrhée chez les enfants de 2 à 59 mois x population de 2 à 59 mois dans les communautés desservies par les ASC ; par exemple 3 300 cas de diarrhée pour 1 000 enfants de 2 à 59 mois dans une population de 1 000 000 d'enfants 2-59 mois dans les communautés desservies par les ASC = (3300*1 000 000)/1 000 = 3 330 000 cas de diarrhée estimés).
2) « B » fait référence aux cibles du pays pour le nombre de cas de diarrhée à traiter par les ASC selon le PSN ou nombre convenu (doit être égal ou inférieur à « A »).</v>
      </c>
      <c r="H79" s="69" t="s">
        <v>961</v>
      </c>
      <c r="I79" s="42" t="s">
        <v>962</v>
      </c>
      <c r="J79" s="42" t="s">
        <v>963</v>
      </c>
    </row>
    <row r="80" spans="1:10" ht="84" x14ac:dyDescent="0.3">
      <c r="A80" s="1" t="str">
        <f t="shared" ca="1" si="4"/>
        <v>Dénominateur: cibles nationales pour le nombre d'ASC nécessaires selon les PSN ou autre nombre convenu</v>
      </c>
      <c r="B80" s="69" t="s">
        <v>673</v>
      </c>
      <c r="C80" s="52" t="s">
        <v>1021</v>
      </c>
      <c r="D80" s="89" t="s">
        <v>998</v>
      </c>
      <c r="G80" s="1" t="str">
        <f t="shared" ca="1" si="8"/>
        <v>Cible nationale déjà couverte:
1) "C1" indique la portion des cibles nationales devant être couvertes par des ressources nationales.
2) "C2" indique la portion des cibles nationales devant être couvertes par des ressources externes non liées au Fonds mondial. 
3) "C" indique la portion des cibles nationales devant être couvertes par des ressources nationales + ressources externes non liées au Fonds mondial.</v>
      </c>
      <c r="H80" s="69" t="s">
        <v>612</v>
      </c>
      <c r="I80" s="134" t="s">
        <v>727</v>
      </c>
      <c r="J80" s="134" t="s">
        <v>964</v>
      </c>
    </row>
    <row r="81" spans="1:10" ht="42" x14ac:dyDescent="0.3">
      <c r="A81" s="1" t="str">
        <f t="shared" ca="1" si="4"/>
        <v>C1. Nombre d'ASC qui doivent être équipés grâce aux ressources nationales.</v>
      </c>
      <c r="B81" s="69" t="s">
        <v>593</v>
      </c>
      <c r="C81" s="52" t="s">
        <v>791</v>
      </c>
      <c r="D81" s="89" t="s">
        <v>798</v>
      </c>
      <c r="G81" s="1" t="str">
        <f t="shared" ca="1" si="8"/>
        <v>Lacune programmatique:
Fait référence à l'écart annuel prévu pour atteindre la cible nationale.</v>
      </c>
      <c r="H81" s="69" t="s">
        <v>613</v>
      </c>
      <c r="I81" s="134" t="s">
        <v>685</v>
      </c>
      <c r="J81" s="134" t="s">
        <v>955</v>
      </c>
    </row>
    <row r="82" spans="1:10" ht="70" x14ac:dyDescent="0.3">
      <c r="A82" s="1" t="str">
        <f t="shared" ca="1" si="4"/>
        <v>C2. Nombre d'ASC qui doivent être équipés grâce à des ressources externes non liées au Fonds mondial</v>
      </c>
      <c r="B82" s="69" t="s">
        <v>644</v>
      </c>
      <c r="C82" s="52" t="s">
        <v>1017</v>
      </c>
      <c r="D82" s="89" t="s">
        <v>799</v>
      </c>
      <c r="G82" s="1" t="str">
        <f t="shared" ca="1" si="8"/>
        <v>Cible nationale devant être couverte par la somme allouée:
1) "E" fait référence la portion des cibles nationales devant être couvertes grâce aux fonds de l’allocation.
2) "F" fait référence la portion des cibles nationales devant être couvertes au travers de toutes les sources de financement. 
3) "G" fait référence à l'écart restant par rapport à la cible nationale.</v>
      </c>
      <c r="H82" s="69" t="s">
        <v>965</v>
      </c>
      <c r="I82" s="134" t="s">
        <v>966</v>
      </c>
      <c r="J82" s="134" t="s">
        <v>967</v>
      </c>
    </row>
    <row r="83" spans="1:10" ht="126" x14ac:dyDescent="0.3">
      <c r="A83" s="1" t="str">
        <f t="shared" ca="1" si="4"/>
        <v>C3. Nombre d'ASC qui qui doivent être équipés par le biais de ressources nationales + ressources externes non liées au Fonds mondial</v>
      </c>
      <c r="B83" s="69" t="s">
        <v>643</v>
      </c>
      <c r="C83" s="52" t="s">
        <v>794</v>
      </c>
      <c r="D83" s="89" t="s">
        <v>800</v>
      </c>
      <c r="G83" s="1" t="str">
        <f t="shared" ca="1" si="8"/>
        <v>Commentaires/hypothèses:
1) Pour les besoins actuels estimés du pays:Précisez les hypothèses (par exemple, l'incidence de la diarrhée chez les enfants de 2 à 59 mois x la population de 2 à 59 mois dans les communautés desservies par les ASC ; par exemple 3 300 cas de diarrhée pour 1 000 enfants de 2 à 59 mois dans une population de 1 000 000 enfants de 2 à 59 mois dans les communautés desservies par les ASC = (3300*1 000 000)/1 000 = 3 330 000 cas de diarrhée estimés).
2) Précisez le nombre d'ASC prévu pour fournir des services de PEC-C (y compris la prise en charge des de diarrhées).</v>
      </c>
      <c r="H83" s="69" t="s">
        <v>677</v>
      </c>
      <c r="I83" s="88" t="s">
        <v>734</v>
      </c>
      <c r="J83" s="88" t="s">
        <v>735</v>
      </c>
    </row>
    <row r="84" spans="1:10" ht="42" x14ac:dyDescent="0.3">
      <c r="A84" s="1" t="str">
        <f t="shared" ca="1" si="4"/>
        <v>E. Nombre d'ASC qui doivent être équipés grâce aux fonds de l’allocation</v>
      </c>
      <c r="B84" s="69" t="s">
        <v>594</v>
      </c>
      <c r="C84" s="52" t="s">
        <v>1018</v>
      </c>
      <c r="D84" s="89" t="s">
        <v>801</v>
      </c>
      <c r="G84" s="1" t="str">
        <f t="shared" ca="1" si="8"/>
        <v>Référence : le Manuel du cadre modulaire - https://www.theglobalfund.org/media/4309/fundingmodel_modularframework_handbook_en.pdf</v>
      </c>
      <c r="H84" s="162" t="s">
        <v>1047</v>
      </c>
      <c r="I84" s="163" t="s">
        <v>1048</v>
      </c>
      <c r="J84" s="163" t="s">
        <v>1049</v>
      </c>
    </row>
    <row r="85" spans="1:10" ht="42" x14ac:dyDescent="0.3">
      <c r="A85" s="1" t="str">
        <f t="shared" ca="1" si="4"/>
        <v>F. Nombre d'ASC à protéger avec des EPI par toutes les sources: C+E</v>
      </c>
      <c r="B85" s="69" t="s">
        <v>595</v>
      </c>
      <c r="C85" s="52" t="s">
        <v>802</v>
      </c>
      <c r="D85" s="89" t="s">
        <v>803</v>
      </c>
      <c r="G85" s="1" t="str">
        <f t="shared" ca="1" si="8"/>
        <v>La note d'information du Fonds mondial sur le SSRP- https://www.theglobalfund.org/media/4759/core_resilientsustainablesystemsforhealth_infonote_en.pdf</v>
      </c>
      <c r="H85" s="163" t="s">
        <v>1050</v>
      </c>
      <c r="I85" s="163" t="s">
        <v>1051</v>
      </c>
      <c r="J85" s="163" t="s">
        <v>1052</v>
      </c>
    </row>
    <row r="86" spans="1:10" ht="98" x14ac:dyDescent="0.3">
      <c r="A86" s="1" t="str">
        <f t="shared" ca="1" si="4"/>
        <v>Dénominateur: cible nationale pour le nombre d'ASC nécessaires selon le PSN ou autre nombre convenu ; Numérateur: Nombre d'ASC dont le coût des produits a été couvert (toutes sources de financement)</v>
      </c>
      <c r="B86" s="69" t="s">
        <v>674</v>
      </c>
      <c r="C86" s="52" t="s">
        <v>804</v>
      </c>
      <c r="D86" s="89" t="s">
        <v>999</v>
      </c>
      <c r="G86" s="1">
        <f t="shared" ca="1" si="8"/>
        <v>0</v>
      </c>
    </row>
    <row r="87" spans="1:10" ht="42" x14ac:dyDescent="0.3">
      <c r="A87" s="1" t="str">
        <f t="shared" ca="1" si="4"/>
        <v>C1. Nombre d'ASC devant recevoir des produits grâce aux ressources nationales</v>
      </c>
      <c r="B87" s="69" t="s">
        <v>596</v>
      </c>
      <c r="C87" s="52" t="s">
        <v>805</v>
      </c>
      <c r="D87" s="89" t="s">
        <v>806</v>
      </c>
      <c r="G87" s="1">
        <f t="shared" ca="1" si="8"/>
        <v>0</v>
      </c>
    </row>
    <row r="88" spans="1:10" ht="56" x14ac:dyDescent="0.3">
      <c r="A88" s="1" t="str">
        <f t="shared" ca="1" si="4"/>
        <v>C2. Nombre d'ASC devant recevoir des produits grâce à des ressources externes non financées par le Fonds mondial</v>
      </c>
      <c r="B88" s="69" t="s">
        <v>645</v>
      </c>
      <c r="C88" s="52" t="s">
        <v>807</v>
      </c>
      <c r="D88" s="89" t="s">
        <v>808</v>
      </c>
      <c r="G88" s="1">
        <f t="shared" ca="1" si="8"/>
        <v>0</v>
      </c>
    </row>
    <row r="89" spans="1:10" ht="56" x14ac:dyDescent="0.3">
      <c r="A89" s="1" t="str">
        <f t="shared" ca="1" si="4"/>
        <v>C. Nombre d'ASC devant recevoir des produits grâce à des ressources nationales + externes non liées au Fonds mondial</v>
      </c>
      <c r="B89" s="69" t="s">
        <v>646</v>
      </c>
      <c r="C89" s="52" t="s">
        <v>809</v>
      </c>
      <c r="D89" s="89" t="s">
        <v>810</v>
      </c>
      <c r="G89" s="1">
        <f t="shared" ca="1" si="8"/>
        <v>0</v>
      </c>
      <c r="I89" s="82"/>
      <c r="J89" s="82"/>
    </row>
    <row r="90" spans="1:10" ht="42" x14ac:dyDescent="0.3">
      <c r="A90" s="1" t="str">
        <f t="shared" ca="1" si="4"/>
        <v>E. Nombre d'ASC devant recevoir des produits via le montant de l'allocation</v>
      </c>
      <c r="B90" s="69" t="s">
        <v>597</v>
      </c>
      <c r="C90" s="52" t="s">
        <v>811</v>
      </c>
      <c r="D90" s="89" t="s">
        <v>812</v>
      </c>
      <c r="G90" s="1">
        <f t="shared" ca="1" si="8"/>
        <v>0</v>
      </c>
      <c r="I90" s="82"/>
      <c r="J90" s="82"/>
    </row>
    <row r="91" spans="1:10" ht="42" x14ac:dyDescent="0.3">
      <c r="A91" s="1" t="str">
        <f t="shared" ca="1" si="4"/>
        <v>F. Nombre d'ASC devant recevoir des produits par toutes sources: C+E</v>
      </c>
      <c r="B91" s="69" t="s">
        <v>598</v>
      </c>
      <c r="C91" s="52" t="s">
        <v>813</v>
      </c>
      <c r="D91" s="89" t="s">
        <v>814</v>
      </c>
      <c r="G91" s="1">
        <f t="shared" ca="1" si="8"/>
        <v>0</v>
      </c>
      <c r="I91" s="82"/>
      <c r="J91" s="82"/>
    </row>
    <row r="92" spans="1:10" ht="98" x14ac:dyDescent="0.3">
      <c r="A92" s="1" t="str">
        <f t="shared" ca="1" si="4"/>
        <v>Dénominateur: cible nationale pour le nombre d'ASC nécessaires selon le PSN ou autre nombre convenu ; Numérateur: Nombre d'ASC dont le coût liés aux  référence/contre référence a été couvert (toutes sources de financement)</v>
      </c>
      <c r="B92" s="69" t="s">
        <v>599</v>
      </c>
      <c r="C92" s="52" t="s">
        <v>815</v>
      </c>
      <c r="D92" s="89" t="s">
        <v>1000</v>
      </c>
      <c r="G92" s="1">
        <f t="shared" ca="1" si="8"/>
        <v>0</v>
      </c>
    </row>
    <row r="93" spans="1:10" ht="42" x14ac:dyDescent="0.3">
      <c r="A93" s="1" t="str">
        <f t="shared" ca="1" si="4"/>
        <v>C1. Nombre d'ASC à appuyer pour la référence/contre-référence à travers les ressources nationales</v>
      </c>
      <c r="B93" s="69" t="s">
        <v>600</v>
      </c>
      <c r="C93" s="52" t="s">
        <v>816</v>
      </c>
      <c r="D93" s="89" t="s">
        <v>1001</v>
      </c>
      <c r="G93" s="1">
        <f t="shared" ca="1" si="8"/>
        <v>0</v>
      </c>
    </row>
    <row r="94" spans="1:10" ht="56" x14ac:dyDescent="0.3">
      <c r="A94" s="1" t="str">
        <f t="shared" ref="A94:A157" ca="1" si="9">OFFSET($B94,0,LangOffset,1,1)</f>
        <v>C2. Nombre d'ASC à appuyer pour la référence/contre-référence par le biais de ressources externes non liées au Fonds mondial</v>
      </c>
      <c r="B94" s="69" t="s">
        <v>647</v>
      </c>
      <c r="C94" s="52" t="s">
        <v>817</v>
      </c>
      <c r="D94" s="89" t="s">
        <v>1002</v>
      </c>
      <c r="G94" s="1">
        <f t="shared" ca="1" si="8"/>
        <v>0</v>
      </c>
    </row>
    <row r="95" spans="1:10" ht="70" x14ac:dyDescent="0.3">
      <c r="A95" s="1" t="str">
        <f t="shared" ca="1" si="9"/>
        <v>C3. Nombre d'ASC à appuyer pour la référence/contre-référence par le biais de ressources nationales + externes non liées au Fonds mondial</v>
      </c>
      <c r="B95" s="69" t="s">
        <v>648</v>
      </c>
      <c r="C95" s="52" t="s">
        <v>818</v>
      </c>
      <c r="D95" s="89" t="s">
        <v>1003</v>
      </c>
      <c r="G95" s="1">
        <f t="shared" ca="1" si="8"/>
        <v>0</v>
      </c>
    </row>
    <row r="96" spans="1:10" ht="42" x14ac:dyDescent="0.3">
      <c r="A96" s="1" t="str">
        <f t="shared" ca="1" si="9"/>
        <v>E. Nombre d'ASC à appuyer pour la référence/contre-référence par la somme allouée</v>
      </c>
      <c r="B96" s="69" t="s">
        <v>601</v>
      </c>
      <c r="C96" s="52" t="s">
        <v>819</v>
      </c>
      <c r="D96" s="89" t="s">
        <v>1004</v>
      </c>
      <c r="G96" s="1">
        <f t="shared" ca="1" si="8"/>
        <v>0</v>
      </c>
    </row>
    <row r="97" spans="1:7" ht="42" x14ac:dyDescent="0.3">
      <c r="A97" s="1" t="str">
        <f t="shared" ca="1" si="9"/>
        <v xml:space="preserve">F. Nombre d'ASC à appuyer pour la référence/contre-référence par toutes sources: C + E </v>
      </c>
      <c r="B97" s="69" t="s">
        <v>602</v>
      </c>
      <c r="C97" s="52" t="s">
        <v>820</v>
      </c>
      <c r="D97" s="89" t="s">
        <v>1005</v>
      </c>
      <c r="G97" s="1">
        <f t="shared" ca="1" si="8"/>
        <v>0</v>
      </c>
    </row>
    <row r="98" spans="1:7" ht="140" x14ac:dyDescent="0.3">
      <c r="A98" s="1" t="str">
        <f t="shared" ca="1" si="9"/>
        <v xml:space="preserve">Dénominateur: cible nationale pour le nombre d'ASC nécessaires selon le PSN ou autre nombre convenu ; Numérateur: Nombre d'ASC dont les coûts relatifs aux activités du Système d’information Sanitaire, de surveillance et de S&amp;E ont été couverts (toutes sources de financement) </v>
      </c>
      <c r="B98" s="69" t="s">
        <v>611</v>
      </c>
      <c r="C98" s="52" t="s">
        <v>823</v>
      </c>
      <c r="D98" s="89" t="s">
        <v>821</v>
      </c>
      <c r="G98" s="1">
        <f t="shared" ca="1" si="8"/>
        <v>0</v>
      </c>
    </row>
    <row r="99" spans="1:7" ht="70" x14ac:dyDescent="0.3">
      <c r="A99" s="1" t="str">
        <f t="shared" ca="1" si="9"/>
        <v>C1. Nombre d'ASC à soutenir par les activités relatives au Système d’information Sanitaire, à la surveillance et au S&amp;E grâce aux ressources nationales</v>
      </c>
      <c r="B99" s="69" t="s">
        <v>603</v>
      </c>
      <c r="C99" s="52" t="s">
        <v>822</v>
      </c>
      <c r="D99" s="89" t="s">
        <v>1006</v>
      </c>
      <c r="G99" s="1">
        <f t="shared" ca="1" si="8"/>
        <v>0</v>
      </c>
    </row>
    <row r="100" spans="1:7" ht="84" x14ac:dyDescent="0.3">
      <c r="A100" s="1" t="str">
        <f t="shared" ca="1" si="9"/>
        <v>C2. Nombre d'ASC à soutenir par les activités relatives au Système d’information Sanitaire, à la surveillance et au S&amp;E grâce à des ressources externes non liées au Fonds mondial</v>
      </c>
      <c r="B100" s="69" t="s">
        <v>649</v>
      </c>
      <c r="C100" s="52" t="s">
        <v>1022</v>
      </c>
      <c r="D100" s="89" t="s">
        <v>1007</v>
      </c>
      <c r="G100" s="1">
        <f t="shared" ca="1" si="8"/>
        <v>0</v>
      </c>
    </row>
    <row r="101" spans="1:7" ht="84" x14ac:dyDescent="0.3">
      <c r="A101" s="1" t="str">
        <f t="shared" ca="1" si="9"/>
        <v>C. Nombre d'ASC à soutenir par les activités relatives au Système d’information Sanitaire, à la surveillance et au S&amp;E par le biais de ressources nationales + ressources externes non liées au Fonds mondial</v>
      </c>
      <c r="B101" s="69" t="s">
        <v>650</v>
      </c>
      <c r="C101" s="52" t="s">
        <v>1023</v>
      </c>
      <c r="D101" s="89" t="s">
        <v>1008</v>
      </c>
      <c r="G101" s="1">
        <f t="shared" ca="1" si="8"/>
        <v>0</v>
      </c>
    </row>
    <row r="102" spans="1:7" ht="70" x14ac:dyDescent="0.3">
      <c r="A102" s="1" t="str">
        <f t="shared" ca="1" si="9"/>
        <v>E. Nombre d'ASC à soutenir par les activités relatives au Système d’information Sanitaire, à la surveillance et au S&amp;E par la somme allouée</v>
      </c>
      <c r="B102" s="69" t="s">
        <v>604</v>
      </c>
      <c r="C102" s="52" t="s">
        <v>1024</v>
      </c>
      <c r="D102" s="89" t="s">
        <v>1009</v>
      </c>
      <c r="G102" s="1">
        <f t="shared" ca="1" si="8"/>
        <v>0</v>
      </c>
    </row>
    <row r="103" spans="1:7" ht="70" x14ac:dyDescent="0.3">
      <c r="A103" s="1" t="str">
        <f t="shared" ca="1" si="9"/>
        <v>F. Nombre d'ASC à soutenir par les activités relatives au Système d’information Sanitaire, à la surveillance et au S&amp;E par toues les sources de financement: C+E</v>
      </c>
      <c r="B103" s="69" t="s">
        <v>605</v>
      </c>
      <c r="C103" s="52" t="s">
        <v>824</v>
      </c>
      <c r="D103" s="89" t="s">
        <v>1010</v>
      </c>
      <c r="G103" s="1">
        <f t="shared" ca="1" si="8"/>
        <v>0</v>
      </c>
    </row>
    <row r="104" spans="1:7" ht="42" x14ac:dyDescent="0.3">
      <c r="A104" s="1" t="str">
        <f t="shared" ca="1" si="9"/>
        <v>Tableau des produits non-malariques de la PEC-C</v>
      </c>
      <c r="B104" s="91" t="s">
        <v>665</v>
      </c>
      <c r="C104" s="52" t="s">
        <v>1019</v>
      </c>
      <c r="D104" s="89" t="s">
        <v>825</v>
      </c>
      <c r="G104" s="1">
        <f t="shared" ca="1" si="8"/>
        <v>0</v>
      </c>
    </row>
    <row r="105" spans="1:7" x14ac:dyDescent="0.3">
      <c r="A105" s="1">
        <f t="shared" ca="1" si="9"/>
        <v>0</v>
      </c>
      <c r="G105" s="1">
        <f t="shared" ca="1" si="8"/>
        <v>0</v>
      </c>
    </row>
    <row r="106" spans="1:7" x14ac:dyDescent="0.3">
      <c r="A106" s="1">
        <f t="shared" ca="1" si="9"/>
        <v>0</v>
      </c>
      <c r="G106" s="1">
        <f t="shared" ca="1" si="8"/>
        <v>0</v>
      </c>
    </row>
    <row r="107" spans="1:7" x14ac:dyDescent="0.3">
      <c r="A107" s="1">
        <f t="shared" ca="1" si="9"/>
        <v>0</v>
      </c>
      <c r="G107" s="1">
        <f t="shared" ca="1" si="8"/>
        <v>0</v>
      </c>
    </row>
    <row r="108" spans="1:7" x14ac:dyDescent="0.3">
      <c r="A108" s="1">
        <f t="shared" ca="1" si="9"/>
        <v>0</v>
      </c>
      <c r="G108" s="1">
        <f t="shared" ca="1" si="8"/>
        <v>0</v>
      </c>
    </row>
    <row r="109" spans="1:7" x14ac:dyDescent="0.3">
      <c r="A109" s="1">
        <f t="shared" ca="1" si="9"/>
        <v>0</v>
      </c>
      <c r="G109" s="1">
        <f t="shared" ca="1" si="8"/>
        <v>0</v>
      </c>
    </row>
    <row r="110" spans="1:7" x14ac:dyDescent="0.3">
      <c r="A110" s="1">
        <f t="shared" ca="1" si="9"/>
        <v>0</v>
      </c>
      <c r="G110" s="1">
        <f t="shared" ca="1" si="8"/>
        <v>0</v>
      </c>
    </row>
    <row r="111" spans="1:7" x14ac:dyDescent="0.3">
      <c r="A111" s="1">
        <f t="shared" ca="1" si="9"/>
        <v>0</v>
      </c>
      <c r="G111" s="1">
        <f t="shared" ca="1" si="8"/>
        <v>0</v>
      </c>
    </row>
    <row r="112" spans="1:7" x14ac:dyDescent="0.3">
      <c r="A112" s="1">
        <f t="shared" ca="1" si="9"/>
        <v>0</v>
      </c>
      <c r="G112" s="1">
        <f t="shared" ca="1" si="8"/>
        <v>0</v>
      </c>
    </row>
    <row r="113" spans="1:10" x14ac:dyDescent="0.3">
      <c r="A113" s="1">
        <f t="shared" ca="1" si="9"/>
        <v>0</v>
      </c>
      <c r="G113" s="1">
        <f t="shared" ca="1" si="8"/>
        <v>0</v>
      </c>
    </row>
    <row r="114" spans="1:10" x14ac:dyDescent="0.3">
      <c r="A114" s="1">
        <f t="shared" ca="1" si="9"/>
        <v>0</v>
      </c>
      <c r="G114" s="1">
        <f t="shared" ca="1" si="8"/>
        <v>0</v>
      </c>
    </row>
    <row r="115" spans="1:10" x14ac:dyDescent="0.3">
      <c r="A115" s="1">
        <f t="shared" ca="1" si="9"/>
        <v>0</v>
      </c>
      <c r="G115" s="1">
        <f t="shared" ca="1" si="8"/>
        <v>0</v>
      </c>
    </row>
    <row r="116" spans="1:10" x14ac:dyDescent="0.3">
      <c r="A116" s="1">
        <f t="shared" ca="1" si="9"/>
        <v>0</v>
      </c>
      <c r="G116" s="1">
        <f t="shared" ca="1" si="8"/>
        <v>0</v>
      </c>
    </row>
    <row r="117" spans="1:10" x14ac:dyDescent="0.3">
      <c r="A117" s="1">
        <f t="shared" ca="1" si="9"/>
        <v>0</v>
      </c>
      <c r="G117" s="1">
        <f t="shared" ca="1" si="8"/>
        <v>0</v>
      </c>
    </row>
    <row r="118" spans="1:10" x14ac:dyDescent="0.3">
      <c r="A118" s="1">
        <f t="shared" ca="1" si="9"/>
        <v>0</v>
      </c>
      <c r="G118" s="1">
        <f t="shared" ca="1" si="8"/>
        <v>0</v>
      </c>
    </row>
    <row r="119" spans="1:10" x14ac:dyDescent="0.3">
      <c r="A119" s="1">
        <f t="shared" ca="1" si="9"/>
        <v>0</v>
      </c>
      <c r="G119" s="1">
        <f t="shared" ca="1" si="8"/>
        <v>0</v>
      </c>
    </row>
    <row r="120" spans="1:10" x14ac:dyDescent="0.3">
      <c r="A120" s="1">
        <f t="shared" ca="1" si="9"/>
        <v>0</v>
      </c>
      <c r="G120" s="1">
        <f t="shared" ca="1" si="8"/>
        <v>0</v>
      </c>
    </row>
    <row r="121" spans="1:10" x14ac:dyDescent="0.3">
      <c r="A121" s="1">
        <f t="shared" ca="1" si="9"/>
        <v>0</v>
      </c>
      <c r="G121" s="7"/>
      <c r="H121" s="83"/>
      <c r="I121" s="87"/>
      <c r="J121" s="87"/>
    </row>
    <row r="122" spans="1:10" ht="14.5" x14ac:dyDescent="0.3">
      <c r="A122" s="1">
        <f t="shared" ca="1" si="9"/>
        <v>0</v>
      </c>
      <c r="G122" s="63" t="str">
        <f ca="1">OFFSET($H122,0,LangOffset,1,1)</f>
        <v>Veuillez lire attentivement la feuille Instructions avant de compléter le tableau d'analyse des déficits programmatiques.</v>
      </c>
      <c r="H122" s="42" t="s">
        <v>37</v>
      </c>
      <c r="I122" s="56" t="s">
        <v>266</v>
      </c>
      <c r="J122" s="56" t="s">
        <v>285</v>
      </c>
    </row>
    <row r="123" spans="1:10" ht="29" x14ac:dyDescent="0.3">
      <c r="A123" s="1">
        <f t="shared" ca="1" si="9"/>
        <v>0</v>
      </c>
      <c r="G123" s="63" t="str">
        <f ca="1">OFFSET($H123,0,LangOffset,1,1)</f>
        <v>Pour remplir cette feuille de présentation, sélectionnez un lieu géographique et un type de candidat dans les listes déroulantes.</v>
      </c>
      <c r="H123" s="42" t="s">
        <v>551</v>
      </c>
      <c r="I123" s="56" t="s">
        <v>267</v>
      </c>
      <c r="J123" s="56" t="s">
        <v>280</v>
      </c>
    </row>
    <row r="124" spans="1:10" ht="14.5" x14ac:dyDescent="0.3">
      <c r="A124" s="1">
        <f t="shared" ca="1" si="9"/>
        <v>0</v>
      </c>
      <c r="G124" s="63" t="str">
        <f ca="1">OFFSET($H124,0,LangOffset,1,1)</f>
        <v>Candidat</v>
      </c>
      <c r="H124" s="42" t="s">
        <v>38</v>
      </c>
      <c r="I124" s="42" t="s">
        <v>268</v>
      </c>
      <c r="J124" s="42" t="s">
        <v>273</v>
      </c>
    </row>
    <row r="125" spans="1:10" ht="14.5" x14ac:dyDescent="0.3">
      <c r="A125" s="1">
        <f t="shared" ca="1" si="9"/>
        <v>0</v>
      </c>
      <c r="G125" s="63" t="str">
        <f ca="1">OFFSET($H125,0,LangOffset,1,1)</f>
        <v>Composante</v>
      </c>
      <c r="H125" s="42" t="s">
        <v>33</v>
      </c>
      <c r="I125" s="42" t="s">
        <v>269</v>
      </c>
      <c r="J125" s="42" t="s">
        <v>274</v>
      </c>
    </row>
    <row r="126" spans="1:10" ht="14.5" x14ac:dyDescent="0.3">
      <c r="A126" s="1">
        <f t="shared" ca="1" si="9"/>
        <v>0</v>
      </c>
      <c r="G126" s="63" t="str">
        <f ca="1">OFFSET($H126,0,LangOffset,1,1)</f>
        <v>Type de candidat</v>
      </c>
      <c r="H126" s="42" t="s">
        <v>34</v>
      </c>
      <c r="I126" s="42" t="s">
        <v>270</v>
      </c>
      <c r="J126" s="42" t="s">
        <v>275</v>
      </c>
    </row>
    <row r="127" spans="1:10" x14ac:dyDescent="0.3">
      <c r="A127" s="1">
        <f t="shared" ca="1" si="9"/>
        <v>0</v>
      </c>
      <c r="G127" s="7"/>
      <c r="H127" s="83"/>
      <c r="I127" s="83"/>
      <c r="J127" s="83"/>
    </row>
    <row r="128" spans="1:10" x14ac:dyDescent="0.3">
      <c r="A128" s="1">
        <f t="shared" ca="1" si="9"/>
        <v>0</v>
      </c>
      <c r="G128" s="63" t="str">
        <f ca="1">OFFSET($H128,0,LangOffset,1,1)</f>
        <v>Dernière version mise à jour le 29 juillet 2022</v>
      </c>
      <c r="H128" s="84" t="s">
        <v>1040</v>
      </c>
      <c r="I128" s="98" t="s">
        <v>1041</v>
      </c>
      <c r="J128" s="98" t="s">
        <v>1042</v>
      </c>
    </row>
    <row r="129" spans="1:10" x14ac:dyDescent="0.3">
      <c r="A129" s="1">
        <f t="shared" ca="1" si="9"/>
        <v>0</v>
      </c>
      <c r="G129" s="7"/>
      <c r="H129" s="83"/>
      <c r="I129" s="83"/>
      <c r="J129" s="83"/>
    </row>
    <row r="130" spans="1:10" x14ac:dyDescent="0.3">
      <c r="A130" s="1">
        <f t="shared" ca="1" si="9"/>
        <v>0</v>
      </c>
      <c r="G130" s="1">
        <f t="shared" ref="G130:G190" ca="1" si="10">OFFSET($H130,0,LangOffset,1,1)</f>
        <v>0</v>
      </c>
    </row>
    <row r="131" spans="1:10" x14ac:dyDescent="0.3">
      <c r="A131" s="1">
        <f t="shared" ca="1" si="9"/>
        <v>0</v>
      </c>
      <c r="G131" s="1">
        <f t="shared" ca="1" si="10"/>
        <v>0</v>
      </c>
    </row>
    <row r="132" spans="1:10" x14ac:dyDescent="0.3">
      <c r="A132" s="1">
        <f t="shared" ca="1" si="9"/>
        <v>0</v>
      </c>
      <c r="G132" s="1">
        <f t="shared" ca="1" si="10"/>
        <v>0</v>
      </c>
    </row>
    <row r="133" spans="1:10" x14ac:dyDescent="0.3">
      <c r="A133" s="1">
        <f t="shared" ca="1" si="9"/>
        <v>0</v>
      </c>
      <c r="G133" s="1">
        <f t="shared" ca="1" si="10"/>
        <v>0</v>
      </c>
    </row>
    <row r="134" spans="1:10" x14ac:dyDescent="0.3">
      <c r="A134" s="1">
        <f t="shared" ca="1" si="9"/>
        <v>0</v>
      </c>
      <c r="G134" s="1">
        <f t="shared" ca="1" si="10"/>
        <v>0</v>
      </c>
    </row>
    <row r="135" spans="1:10" x14ac:dyDescent="0.3">
      <c r="A135" s="1">
        <f t="shared" ca="1" si="9"/>
        <v>0</v>
      </c>
      <c r="G135" s="1">
        <f t="shared" ca="1" si="10"/>
        <v>0</v>
      </c>
    </row>
    <row r="136" spans="1:10" x14ac:dyDescent="0.3">
      <c r="A136" s="1">
        <f t="shared" ca="1" si="9"/>
        <v>0</v>
      </c>
      <c r="G136" s="1">
        <f t="shared" ca="1" si="10"/>
        <v>0</v>
      </c>
    </row>
    <row r="137" spans="1:10" x14ac:dyDescent="0.3">
      <c r="A137" s="1">
        <f t="shared" ca="1" si="9"/>
        <v>0</v>
      </c>
      <c r="G137" s="1">
        <f t="shared" ca="1" si="10"/>
        <v>0</v>
      </c>
    </row>
    <row r="138" spans="1:10" x14ac:dyDescent="0.3">
      <c r="A138" s="1">
        <f t="shared" ca="1" si="9"/>
        <v>0</v>
      </c>
      <c r="G138" s="1">
        <f t="shared" ca="1" si="10"/>
        <v>0</v>
      </c>
    </row>
    <row r="139" spans="1:10" x14ac:dyDescent="0.3">
      <c r="A139" s="1">
        <f t="shared" ca="1" si="9"/>
        <v>0</v>
      </c>
      <c r="G139" s="1">
        <f t="shared" ca="1" si="10"/>
        <v>0</v>
      </c>
    </row>
    <row r="140" spans="1:10" x14ac:dyDescent="0.3">
      <c r="A140" s="1">
        <f t="shared" ca="1" si="9"/>
        <v>0</v>
      </c>
      <c r="G140" s="1">
        <f t="shared" ca="1" si="10"/>
        <v>0</v>
      </c>
    </row>
    <row r="141" spans="1:10" x14ac:dyDescent="0.3">
      <c r="A141" s="1">
        <f t="shared" ca="1" si="9"/>
        <v>0</v>
      </c>
      <c r="G141" s="1">
        <f t="shared" ca="1" si="10"/>
        <v>0</v>
      </c>
    </row>
    <row r="142" spans="1:10" x14ac:dyDescent="0.3">
      <c r="A142" s="1">
        <f t="shared" ca="1" si="9"/>
        <v>0</v>
      </c>
      <c r="G142" s="1">
        <f t="shared" ca="1" si="10"/>
        <v>0</v>
      </c>
    </row>
    <row r="143" spans="1:10" x14ac:dyDescent="0.3">
      <c r="A143" s="1">
        <f t="shared" ca="1" si="9"/>
        <v>0</v>
      </c>
      <c r="G143" s="1">
        <f t="shared" ca="1" si="10"/>
        <v>0</v>
      </c>
    </row>
    <row r="144" spans="1:10" x14ac:dyDescent="0.3">
      <c r="A144" s="1">
        <f t="shared" ca="1" si="9"/>
        <v>0</v>
      </c>
      <c r="G144" s="1">
        <f t="shared" ca="1" si="10"/>
        <v>0</v>
      </c>
    </row>
    <row r="145" spans="1:7" x14ac:dyDescent="0.3">
      <c r="A145" s="1">
        <f t="shared" ca="1" si="9"/>
        <v>0</v>
      </c>
      <c r="G145" s="1">
        <f t="shared" ca="1" si="10"/>
        <v>0</v>
      </c>
    </row>
    <row r="146" spans="1:7" x14ac:dyDescent="0.3">
      <c r="A146" s="1">
        <f t="shared" ca="1" si="9"/>
        <v>0</v>
      </c>
      <c r="G146" s="1">
        <f t="shared" ca="1" si="10"/>
        <v>0</v>
      </c>
    </row>
    <row r="147" spans="1:7" x14ac:dyDescent="0.3">
      <c r="A147" s="1">
        <f t="shared" ca="1" si="9"/>
        <v>0</v>
      </c>
      <c r="G147" s="1">
        <f t="shared" ca="1" si="10"/>
        <v>0</v>
      </c>
    </row>
    <row r="148" spans="1:7" x14ac:dyDescent="0.3">
      <c r="A148" s="1">
        <f t="shared" ca="1" si="9"/>
        <v>0</v>
      </c>
      <c r="G148" s="1">
        <f t="shared" ca="1" si="10"/>
        <v>0</v>
      </c>
    </row>
    <row r="149" spans="1:7" x14ac:dyDescent="0.3">
      <c r="A149" s="1">
        <f t="shared" ca="1" si="9"/>
        <v>0</v>
      </c>
      <c r="G149" s="1">
        <f t="shared" ca="1" si="10"/>
        <v>0</v>
      </c>
    </row>
    <row r="150" spans="1:7" x14ac:dyDescent="0.3">
      <c r="A150" s="1">
        <f t="shared" ca="1" si="9"/>
        <v>0</v>
      </c>
      <c r="G150" s="1">
        <f t="shared" ca="1" si="10"/>
        <v>0</v>
      </c>
    </row>
    <row r="151" spans="1:7" x14ac:dyDescent="0.3">
      <c r="A151" s="1">
        <f t="shared" ca="1" si="9"/>
        <v>0</v>
      </c>
      <c r="G151" s="1">
        <f t="shared" ca="1" si="10"/>
        <v>0</v>
      </c>
    </row>
    <row r="152" spans="1:7" x14ac:dyDescent="0.3">
      <c r="A152" s="1">
        <f t="shared" ca="1" si="9"/>
        <v>0</v>
      </c>
      <c r="G152" s="1">
        <f t="shared" ca="1" si="10"/>
        <v>0</v>
      </c>
    </row>
    <row r="153" spans="1:7" x14ac:dyDescent="0.3">
      <c r="A153" s="1">
        <f t="shared" ca="1" si="9"/>
        <v>0</v>
      </c>
      <c r="G153" s="1">
        <f t="shared" ca="1" si="10"/>
        <v>0</v>
      </c>
    </row>
    <row r="154" spans="1:7" x14ac:dyDescent="0.3">
      <c r="A154" s="1">
        <f t="shared" ca="1" si="9"/>
        <v>0</v>
      </c>
      <c r="G154" s="1">
        <f t="shared" ca="1" si="10"/>
        <v>0</v>
      </c>
    </row>
    <row r="155" spans="1:7" x14ac:dyDescent="0.3">
      <c r="A155" s="1">
        <f t="shared" ca="1" si="9"/>
        <v>0</v>
      </c>
      <c r="G155" s="1">
        <f t="shared" ca="1" si="10"/>
        <v>0</v>
      </c>
    </row>
    <row r="156" spans="1:7" x14ac:dyDescent="0.3">
      <c r="A156" s="1">
        <f t="shared" ca="1" si="9"/>
        <v>0</v>
      </c>
      <c r="G156" s="1">
        <f t="shared" ca="1" si="10"/>
        <v>0</v>
      </c>
    </row>
    <row r="157" spans="1:7" x14ac:dyDescent="0.3">
      <c r="A157" s="1">
        <f t="shared" ca="1" si="9"/>
        <v>0</v>
      </c>
      <c r="G157" s="1">
        <f t="shared" ca="1" si="10"/>
        <v>0</v>
      </c>
    </row>
    <row r="158" spans="1:7" x14ac:dyDescent="0.3">
      <c r="A158" s="1">
        <f t="shared" ref="A158:A221" ca="1" si="11">OFFSET($B158,0,LangOffset,1,1)</f>
        <v>0</v>
      </c>
      <c r="G158" s="1">
        <f t="shared" ca="1" si="10"/>
        <v>0</v>
      </c>
    </row>
    <row r="159" spans="1:7" x14ac:dyDescent="0.3">
      <c r="A159" s="1">
        <f t="shared" ca="1" si="11"/>
        <v>0</v>
      </c>
      <c r="G159" s="1">
        <f t="shared" ca="1" si="10"/>
        <v>0</v>
      </c>
    </row>
    <row r="160" spans="1:7" x14ac:dyDescent="0.3">
      <c r="A160" s="1">
        <f t="shared" ca="1" si="11"/>
        <v>0</v>
      </c>
      <c r="G160" s="1">
        <f t="shared" ca="1" si="10"/>
        <v>0</v>
      </c>
    </row>
    <row r="161" spans="1:7" x14ac:dyDescent="0.3">
      <c r="A161" s="1">
        <f t="shared" ca="1" si="11"/>
        <v>0</v>
      </c>
      <c r="G161" s="1">
        <f t="shared" ca="1" si="10"/>
        <v>0</v>
      </c>
    </row>
    <row r="162" spans="1:7" x14ac:dyDescent="0.3">
      <c r="A162" s="1">
        <f t="shared" ca="1" si="11"/>
        <v>0</v>
      </c>
      <c r="G162" s="1">
        <f t="shared" ca="1" si="10"/>
        <v>0</v>
      </c>
    </row>
    <row r="163" spans="1:7" x14ac:dyDescent="0.3">
      <c r="A163" s="1">
        <f t="shared" ca="1" si="11"/>
        <v>0</v>
      </c>
      <c r="G163" s="1">
        <f t="shared" ca="1" si="10"/>
        <v>0</v>
      </c>
    </row>
    <row r="164" spans="1:7" x14ac:dyDescent="0.3">
      <c r="A164" s="1">
        <f t="shared" ca="1" si="11"/>
        <v>0</v>
      </c>
      <c r="G164" s="1">
        <f t="shared" ca="1" si="10"/>
        <v>0</v>
      </c>
    </row>
    <row r="165" spans="1:7" x14ac:dyDescent="0.3">
      <c r="A165" s="1">
        <f t="shared" ca="1" si="11"/>
        <v>0</v>
      </c>
      <c r="G165" s="1">
        <f t="shared" ca="1" si="10"/>
        <v>0</v>
      </c>
    </row>
    <row r="166" spans="1:7" x14ac:dyDescent="0.3">
      <c r="A166" s="1">
        <f t="shared" ca="1" si="11"/>
        <v>0</v>
      </c>
      <c r="G166" s="1">
        <f t="shared" ca="1" si="10"/>
        <v>0</v>
      </c>
    </row>
    <row r="167" spans="1:7" x14ac:dyDescent="0.3">
      <c r="A167" s="1">
        <f t="shared" ca="1" si="11"/>
        <v>0</v>
      </c>
      <c r="G167" s="1">
        <f t="shared" ca="1" si="10"/>
        <v>0</v>
      </c>
    </row>
    <row r="168" spans="1:7" x14ac:dyDescent="0.3">
      <c r="A168" s="1">
        <f t="shared" ca="1" si="11"/>
        <v>0</v>
      </c>
      <c r="G168" s="1">
        <f t="shared" ca="1" si="10"/>
        <v>0</v>
      </c>
    </row>
    <row r="169" spans="1:7" x14ac:dyDescent="0.3">
      <c r="A169" s="1">
        <f t="shared" ca="1" si="11"/>
        <v>0</v>
      </c>
      <c r="G169" s="1">
        <f t="shared" ca="1" si="10"/>
        <v>0</v>
      </c>
    </row>
    <row r="170" spans="1:7" x14ac:dyDescent="0.3">
      <c r="A170" s="1">
        <f t="shared" ca="1" si="11"/>
        <v>0</v>
      </c>
      <c r="G170" s="1">
        <f t="shared" ca="1" si="10"/>
        <v>0</v>
      </c>
    </row>
    <row r="171" spans="1:7" x14ac:dyDescent="0.3">
      <c r="A171" s="1">
        <f t="shared" ca="1" si="11"/>
        <v>0</v>
      </c>
      <c r="G171" s="1">
        <f t="shared" ca="1" si="10"/>
        <v>0</v>
      </c>
    </row>
    <row r="172" spans="1:7" x14ac:dyDescent="0.3">
      <c r="A172" s="1">
        <f t="shared" ca="1" si="11"/>
        <v>0</v>
      </c>
      <c r="G172" s="1">
        <f t="shared" ca="1" si="10"/>
        <v>0</v>
      </c>
    </row>
    <row r="173" spans="1:7" x14ac:dyDescent="0.3">
      <c r="A173" s="1">
        <f t="shared" ca="1" si="11"/>
        <v>0</v>
      </c>
      <c r="G173" s="1">
        <f t="shared" ca="1" si="10"/>
        <v>0</v>
      </c>
    </row>
    <row r="174" spans="1:7" x14ac:dyDescent="0.3">
      <c r="A174" s="1">
        <f t="shared" ca="1" si="11"/>
        <v>0</v>
      </c>
      <c r="G174" s="1">
        <f t="shared" ca="1" si="10"/>
        <v>0</v>
      </c>
    </row>
    <row r="175" spans="1:7" x14ac:dyDescent="0.3">
      <c r="A175" s="1">
        <f t="shared" ca="1" si="11"/>
        <v>0</v>
      </c>
      <c r="G175" s="1">
        <f t="shared" ca="1" si="10"/>
        <v>0</v>
      </c>
    </row>
    <row r="176" spans="1:7" x14ac:dyDescent="0.3">
      <c r="A176" s="1">
        <f t="shared" ca="1" si="11"/>
        <v>0</v>
      </c>
      <c r="G176" s="1">
        <f t="shared" ca="1" si="10"/>
        <v>0</v>
      </c>
    </row>
    <row r="177" spans="1:7" x14ac:dyDescent="0.3">
      <c r="A177" s="1">
        <f t="shared" ca="1" si="11"/>
        <v>0</v>
      </c>
      <c r="G177" s="1">
        <f t="shared" ca="1" si="10"/>
        <v>0</v>
      </c>
    </row>
    <row r="178" spans="1:7" x14ac:dyDescent="0.3">
      <c r="A178" s="1">
        <f t="shared" ca="1" si="11"/>
        <v>0</v>
      </c>
      <c r="G178" s="1">
        <f t="shared" ca="1" si="10"/>
        <v>0</v>
      </c>
    </row>
    <row r="179" spans="1:7" x14ac:dyDescent="0.3">
      <c r="A179" s="1">
        <f t="shared" ca="1" si="11"/>
        <v>0</v>
      </c>
      <c r="G179" s="1">
        <f t="shared" ca="1" si="10"/>
        <v>0</v>
      </c>
    </row>
    <row r="180" spans="1:7" x14ac:dyDescent="0.3">
      <c r="A180" s="1">
        <f t="shared" ca="1" si="11"/>
        <v>0</v>
      </c>
      <c r="G180" s="1">
        <f t="shared" ca="1" si="10"/>
        <v>0</v>
      </c>
    </row>
    <row r="181" spans="1:7" x14ac:dyDescent="0.3">
      <c r="A181" s="1">
        <f t="shared" ca="1" si="11"/>
        <v>0</v>
      </c>
      <c r="G181" s="1">
        <f t="shared" ca="1" si="10"/>
        <v>0</v>
      </c>
    </row>
    <row r="182" spans="1:7" x14ac:dyDescent="0.3">
      <c r="A182" s="1">
        <f t="shared" ca="1" si="11"/>
        <v>0</v>
      </c>
      <c r="G182" s="1">
        <f t="shared" ca="1" si="10"/>
        <v>0</v>
      </c>
    </row>
    <row r="183" spans="1:7" x14ac:dyDescent="0.3">
      <c r="A183" s="1">
        <f t="shared" ca="1" si="11"/>
        <v>0</v>
      </c>
      <c r="G183" s="1">
        <f t="shared" ca="1" si="10"/>
        <v>0</v>
      </c>
    </row>
    <row r="184" spans="1:7" x14ac:dyDescent="0.3">
      <c r="A184" s="1">
        <f t="shared" ca="1" si="11"/>
        <v>0</v>
      </c>
      <c r="G184" s="1">
        <f t="shared" ca="1" si="10"/>
        <v>0</v>
      </c>
    </row>
    <row r="185" spans="1:7" x14ac:dyDescent="0.3">
      <c r="A185" s="1">
        <f t="shared" ca="1" si="11"/>
        <v>0</v>
      </c>
      <c r="G185" s="1">
        <f t="shared" ca="1" si="10"/>
        <v>0</v>
      </c>
    </row>
    <row r="186" spans="1:7" x14ac:dyDescent="0.3">
      <c r="A186" s="1">
        <f t="shared" ca="1" si="11"/>
        <v>0</v>
      </c>
      <c r="G186" s="1">
        <f t="shared" ca="1" si="10"/>
        <v>0</v>
      </c>
    </row>
    <row r="187" spans="1:7" x14ac:dyDescent="0.3">
      <c r="A187" s="1">
        <f t="shared" ca="1" si="11"/>
        <v>0</v>
      </c>
      <c r="G187" s="1">
        <f t="shared" ca="1" si="10"/>
        <v>0</v>
      </c>
    </row>
    <row r="188" spans="1:7" x14ac:dyDescent="0.3">
      <c r="A188" s="1">
        <f t="shared" ca="1" si="11"/>
        <v>0</v>
      </c>
      <c r="G188" s="1">
        <f t="shared" ca="1" si="10"/>
        <v>0</v>
      </c>
    </row>
    <row r="189" spans="1:7" x14ac:dyDescent="0.3">
      <c r="A189" s="1">
        <f t="shared" ca="1" si="11"/>
        <v>0</v>
      </c>
      <c r="G189" s="1">
        <f t="shared" ca="1" si="10"/>
        <v>0</v>
      </c>
    </row>
    <row r="190" spans="1:7" x14ac:dyDescent="0.3">
      <c r="A190" s="1">
        <f t="shared" ca="1" si="11"/>
        <v>0</v>
      </c>
      <c r="G190" s="1">
        <f t="shared" ca="1" si="10"/>
        <v>0</v>
      </c>
    </row>
    <row r="191" spans="1:7" x14ac:dyDescent="0.3">
      <c r="A191" s="1">
        <f t="shared" ca="1" si="11"/>
        <v>0</v>
      </c>
      <c r="G191" s="1">
        <f t="shared" ref="G191:G254" ca="1" si="12">OFFSET($H191,0,LangOffset,1,1)</f>
        <v>0</v>
      </c>
    </row>
    <row r="192" spans="1:7" x14ac:dyDescent="0.3">
      <c r="A192" s="1">
        <f t="shared" ca="1" si="11"/>
        <v>0</v>
      </c>
      <c r="G192" s="1">
        <f t="shared" ca="1" si="12"/>
        <v>0</v>
      </c>
    </row>
    <row r="193" spans="1:7" x14ac:dyDescent="0.3">
      <c r="A193" s="1">
        <f t="shared" ca="1" si="11"/>
        <v>0</v>
      </c>
      <c r="G193" s="1">
        <f t="shared" ca="1" si="12"/>
        <v>0</v>
      </c>
    </row>
    <row r="194" spans="1:7" x14ac:dyDescent="0.3">
      <c r="A194" s="1">
        <f t="shared" ca="1" si="11"/>
        <v>0</v>
      </c>
      <c r="G194" s="1">
        <f t="shared" ca="1" si="12"/>
        <v>0</v>
      </c>
    </row>
    <row r="195" spans="1:7" x14ac:dyDescent="0.3">
      <c r="A195" s="1">
        <f t="shared" ca="1" si="11"/>
        <v>0</v>
      </c>
      <c r="G195" s="1">
        <f t="shared" ca="1" si="12"/>
        <v>0</v>
      </c>
    </row>
    <row r="196" spans="1:7" x14ac:dyDescent="0.3">
      <c r="A196" s="1">
        <f t="shared" ca="1" si="11"/>
        <v>0</v>
      </c>
      <c r="G196" s="1">
        <f t="shared" ca="1" si="12"/>
        <v>0</v>
      </c>
    </row>
    <row r="197" spans="1:7" x14ac:dyDescent="0.3">
      <c r="A197" s="1">
        <f t="shared" ca="1" si="11"/>
        <v>0</v>
      </c>
      <c r="G197" s="1">
        <f t="shared" ca="1" si="12"/>
        <v>0</v>
      </c>
    </row>
    <row r="198" spans="1:7" x14ac:dyDescent="0.3">
      <c r="A198" s="1">
        <f t="shared" ca="1" si="11"/>
        <v>0</v>
      </c>
      <c r="G198" s="1">
        <f t="shared" ca="1" si="12"/>
        <v>0</v>
      </c>
    </row>
    <row r="199" spans="1:7" x14ac:dyDescent="0.3">
      <c r="A199" s="1">
        <f t="shared" ca="1" si="11"/>
        <v>0</v>
      </c>
      <c r="G199" s="1">
        <f t="shared" ca="1" si="12"/>
        <v>0</v>
      </c>
    </row>
    <row r="200" spans="1:7" x14ac:dyDescent="0.3">
      <c r="A200" s="1">
        <f t="shared" ca="1" si="11"/>
        <v>0</v>
      </c>
      <c r="G200" s="1">
        <f t="shared" ca="1" si="12"/>
        <v>0</v>
      </c>
    </row>
    <row r="201" spans="1:7" x14ac:dyDescent="0.3">
      <c r="A201" s="1">
        <f t="shared" ca="1" si="11"/>
        <v>0</v>
      </c>
      <c r="G201" s="1">
        <f t="shared" ca="1" si="12"/>
        <v>0</v>
      </c>
    </row>
    <row r="202" spans="1:7" x14ac:dyDescent="0.3">
      <c r="A202" s="1">
        <f t="shared" ca="1" si="11"/>
        <v>0</v>
      </c>
      <c r="G202" s="1">
        <f t="shared" ca="1" si="12"/>
        <v>0</v>
      </c>
    </row>
    <row r="203" spans="1:7" x14ac:dyDescent="0.3">
      <c r="A203" s="1">
        <f t="shared" ca="1" si="11"/>
        <v>0</v>
      </c>
      <c r="G203" s="1">
        <f t="shared" ca="1" si="12"/>
        <v>0</v>
      </c>
    </row>
    <row r="204" spans="1:7" x14ac:dyDescent="0.3">
      <c r="A204" s="1">
        <f t="shared" ca="1" si="11"/>
        <v>0</v>
      </c>
      <c r="G204" s="1">
        <f t="shared" ca="1" si="12"/>
        <v>0</v>
      </c>
    </row>
    <row r="205" spans="1:7" x14ac:dyDescent="0.3">
      <c r="A205" s="1">
        <f t="shared" ca="1" si="11"/>
        <v>0</v>
      </c>
      <c r="G205" s="1">
        <f t="shared" ca="1" si="12"/>
        <v>0</v>
      </c>
    </row>
    <row r="206" spans="1:7" x14ac:dyDescent="0.3">
      <c r="A206" s="1">
        <f t="shared" ca="1" si="11"/>
        <v>0</v>
      </c>
      <c r="G206" s="1">
        <f t="shared" ca="1" si="12"/>
        <v>0</v>
      </c>
    </row>
    <row r="207" spans="1:7" x14ac:dyDescent="0.3">
      <c r="A207" s="1">
        <f t="shared" ca="1" si="11"/>
        <v>0</v>
      </c>
      <c r="G207" s="1">
        <f t="shared" ca="1" si="12"/>
        <v>0</v>
      </c>
    </row>
    <row r="208" spans="1:7" x14ac:dyDescent="0.3">
      <c r="A208" s="1">
        <f t="shared" ca="1" si="11"/>
        <v>0</v>
      </c>
      <c r="G208" s="1">
        <f t="shared" ca="1" si="12"/>
        <v>0</v>
      </c>
    </row>
    <row r="209" spans="1:7" x14ac:dyDescent="0.3">
      <c r="A209" s="1">
        <f t="shared" ca="1" si="11"/>
        <v>0</v>
      </c>
      <c r="G209" s="1">
        <f t="shared" ca="1" si="12"/>
        <v>0</v>
      </c>
    </row>
    <row r="210" spans="1:7" x14ac:dyDescent="0.3">
      <c r="A210" s="1">
        <f t="shared" ca="1" si="11"/>
        <v>0</v>
      </c>
      <c r="G210" s="1">
        <f t="shared" ca="1" si="12"/>
        <v>0</v>
      </c>
    </row>
    <row r="211" spans="1:7" x14ac:dyDescent="0.3">
      <c r="A211" s="1">
        <f t="shared" ca="1" si="11"/>
        <v>0</v>
      </c>
      <c r="G211" s="1">
        <f t="shared" ca="1" si="12"/>
        <v>0</v>
      </c>
    </row>
    <row r="212" spans="1:7" x14ac:dyDescent="0.3">
      <c r="A212" s="1">
        <f t="shared" ca="1" si="11"/>
        <v>0</v>
      </c>
      <c r="G212" s="1">
        <f t="shared" ca="1" si="12"/>
        <v>0</v>
      </c>
    </row>
    <row r="213" spans="1:7" x14ac:dyDescent="0.3">
      <c r="A213" s="1">
        <f t="shared" ca="1" si="11"/>
        <v>0</v>
      </c>
      <c r="G213" s="1">
        <f t="shared" ca="1" si="12"/>
        <v>0</v>
      </c>
    </row>
    <row r="214" spans="1:7" x14ac:dyDescent="0.3">
      <c r="A214" s="1">
        <f t="shared" ca="1" si="11"/>
        <v>0</v>
      </c>
      <c r="G214" s="1">
        <f t="shared" ca="1" si="12"/>
        <v>0</v>
      </c>
    </row>
    <row r="215" spans="1:7" x14ac:dyDescent="0.3">
      <c r="A215" s="1">
        <f t="shared" ca="1" si="11"/>
        <v>0</v>
      </c>
      <c r="G215" s="1">
        <f t="shared" ca="1" si="12"/>
        <v>0</v>
      </c>
    </row>
    <row r="216" spans="1:7" x14ac:dyDescent="0.3">
      <c r="A216" s="1">
        <f t="shared" ca="1" si="11"/>
        <v>0</v>
      </c>
      <c r="G216" s="1">
        <f t="shared" ca="1" si="12"/>
        <v>0</v>
      </c>
    </row>
    <row r="217" spans="1:7" x14ac:dyDescent="0.3">
      <c r="A217" s="1">
        <f t="shared" ca="1" si="11"/>
        <v>0</v>
      </c>
      <c r="G217" s="1">
        <f t="shared" ca="1" si="12"/>
        <v>0</v>
      </c>
    </row>
    <row r="218" spans="1:7" x14ac:dyDescent="0.3">
      <c r="A218" s="1">
        <f t="shared" ca="1" si="11"/>
        <v>0</v>
      </c>
      <c r="G218" s="1">
        <f t="shared" ca="1" si="12"/>
        <v>0</v>
      </c>
    </row>
    <row r="219" spans="1:7" x14ac:dyDescent="0.3">
      <c r="A219" s="1">
        <f t="shared" ca="1" si="11"/>
        <v>0</v>
      </c>
      <c r="G219" s="1">
        <f t="shared" ca="1" si="12"/>
        <v>0</v>
      </c>
    </row>
    <row r="220" spans="1:7" x14ac:dyDescent="0.3">
      <c r="A220" s="1">
        <f t="shared" ca="1" si="11"/>
        <v>0</v>
      </c>
      <c r="G220" s="1">
        <f t="shared" ca="1" si="12"/>
        <v>0</v>
      </c>
    </row>
    <row r="221" spans="1:7" x14ac:dyDescent="0.3">
      <c r="A221" s="1">
        <f t="shared" ca="1" si="11"/>
        <v>0</v>
      </c>
      <c r="G221" s="1">
        <f t="shared" ca="1" si="12"/>
        <v>0</v>
      </c>
    </row>
    <row r="222" spans="1:7" x14ac:dyDescent="0.3">
      <c r="A222" s="1">
        <f t="shared" ref="A222:A285" ca="1" si="13">OFFSET($B222,0,LangOffset,1,1)</f>
        <v>0</v>
      </c>
      <c r="G222" s="1">
        <f t="shared" ca="1" si="12"/>
        <v>0</v>
      </c>
    </row>
    <row r="223" spans="1:7" x14ac:dyDescent="0.3">
      <c r="A223" s="1">
        <f t="shared" ca="1" si="13"/>
        <v>0</v>
      </c>
      <c r="G223" s="1">
        <f t="shared" ca="1" si="12"/>
        <v>0</v>
      </c>
    </row>
    <row r="224" spans="1:7" x14ac:dyDescent="0.3">
      <c r="A224" s="1">
        <f t="shared" ca="1" si="13"/>
        <v>0</v>
      </c>
      <c r="G224" s="1">
        <f t="shared" ca="1" si="12"/>
        <v>0</v>
      </c>
    </row>
    <row r="225" spans="1:7" x14ac:dyDescent="0.3">
      <c r="A225" s="1">
        <f t="shared" ca="1" si="13"/>
        <v>0</v>
      </c>
      <c r="G225" s="1">
        <f t="shared" ca="1" si="12"/>
        <v>0</v>
      </c>
    </row>
    <row r="226" spans="1:7" x14ac:dyDescent="0.3">
      <c r="A226" s="1">
        <f t="shared" ca="1" si="13"/>
        <v>0</v>
      </c>
      <c r="G226" s="1">
        <f t="shared" ca="1" si="12"/>
        <v>0</v>
      </c>
    </row>
    <row r="227" spans="1:7" x14ac:dyDescent="0.3">
      <c r="A227" s="1">
        <f t="shared" ca="1" si="13"/>
        <v>0</v>
      </c>
      <c r="G227" s="1">
        <f t="shared" ca="1" si="12"/>
        <v>0</v>
      </c>
    </row>
    <row r="228" spans="1:7" x14ac:dyDescent="0.3">
      <c r="A228" s="1">
        <f t="shared" ca="1" si="13"/>
        <v>0</v>
      </c>
      <c r="G228" s="1">
        <f t="shared" ca="1" si="12"/>
        <v>0</v>
      </c>
    </row>
    <row r="229" spans="1:7" x14ac:dyDescent="0.3">
      <c r="A229" s="1">
        <f t="shared" ca="1" si="13"/>
        <v>0</v>
      </c>
      <c r="G229" s="1">
        <f t="shared" ca="1" si="12"/>
        <v>0</v>
      </c>
    </row>
    <row r="230" spans="1:7" x14ac:dyDescent="0.3">
      <c r="A230" s="1">
        <f t="shared" ca="1" si="13"/>
        <v>0</v>
      </c>
      <c r="G230" s="1">
        <f t="shared" ca="1" si="12"/>
        <v>0</v>
      </c>
    </row>
    <row r="231" spans="1:7" x14ac:dyDescent="0.3">
      <c r="A231" s="1">
        <f t="shared" ca="1" si="13"/>
        <v>0</v>
      </c>
      <c r="G231" s="1">
        <f t="shared" ca="1" si="12"/>
        <v>0</v>
      </c>
    </row>
    <row r="232" spans="1:7" x14ac:dyDescent="0.3">
      <c r="A232" s="1">
        <f t="shared" ca="1" si="13"/>
        <v>0</v>
      </c>
      <c r="G232" s="1">
        <f t="shared" ca="1" si="12"/>
        <v>0</v>
      </c>
    </row>
    <row r="233" spans="1:7" x14ac:dyDescent="0.3">
      <c r="A233" s="1">
        <f t="shared" ca="1" si="13"/>
        <v>0</v>
      </c>
      <c r="G233" s="1">
        <f t="shared" ca="1" si="12"/>
        <v>0</v>
      </c>
    </row>
    <row r="234" spans="1:7" x14ac:dyDescent="0.3">
      <c r="A234" s="1">
        <f t="shared" ca="1" si="13"/>
        <v>0</v>
      </c>
      <c r="G234" s="1">
        <f t="shared" ca="1" si="12"/>
        <v>0</v>
      </c>
    </row>
    <row r="235" spans="1:7" x14ac:dyDescent="0.3">
      <c r="A235" s="1">
        <f t="shared" ca="1" si="13"/>
        <v>0</v>
      </c>
      <c r="G235" s="1">
        <f t="shared" ca="1" si="12"/>
        <v>0</v>
      </c>
    </row>
    <row r="236" spans="1:7" x14ac:dyDescent="0.3">
      <c r="A236" s="1">
        <f t="shared" ca="1" si="13"/>
        <v>0</v>
      </c>
      <c r="G236" s="1">
        <f t="shared" ca="1" si="12"/>
        <v>0</v>
      </c>
    </row>
    <row r="237" spans="1:7" x14ac:dyDescent="0.3">
      <c r="A237" s="1">
        <f t="shared" ca="1" si="13"/>
        <v>0</v>
      </c>
      <c r="G237" s="1">
        <f t="shared" ca="1" si="12"/>
        <v>0</v>
      </c>
    </row>
    <row r="238" spans="1:7" x14ac:dyDescent="0.3">
      <c r="A238" s="1">
        <f t="shared" ca="1" si="13"/>
        <v>0</v>
      </c>
      <c r="G238" s="1">
        <f t="shared" ca="1" si="12"/>
        <v>0</v>
      </c>
    </row>
    <row r="239" spans="1:7" x14ac:dyDescent="0.3">
      <c r="A239" s="1">
        <f t="shared" ca="1" si="13"/>
        <v>0</v>
      </c>
      <c r="G239" s="1">
        <f t="shared" ca="1" si="12"/>
        <v>0</v>
      </c>
    </row>
    <row r="240" spans="1:7" x14ac:dyDescent="0.3">
      <c r="A240" s="1">
        <f t="shared" ca="1" si="13"/>
        <v>0</v>
      </c>
      <c r="G240" s="1">
        <f t="shared" ca="1" si="12"/>
        <v>0</v>
      </c>
    </row>
    <row r="241" spans="1:7" x14ac:dyDescent="0.3">
      <c r="A241" s="1">
        <f t="shared" ca="1" si="13"/>
        <v>0</v>
      </c>
      <c r="G241" s="1">
        <f t="shared" ca="1" si="12"/>
        <v>0</v>
      </c>
    </row>
    <row r="242" spans="1:7" x14ac:dyDescent="0.3">
      <c r="A242" s="1">
        <f t="shared" ca="1" si="13"/>
        <v>0</v>
      </c>
      <c r="G242" s="1">
        <f t="shared" ca="1" si="12"/>
        <v>0</v>
      </c>
    </row>
    <row r="243" spans="1:7" x14ac:dyDescent="0.3">
      <c r="A243" s="1">
        <f t="shared" ca="1" si="13"/>
        <v>0</v>
      </c>
      <c r="G243" s="1">
        <f t="shared" ca="1" si="12"/>
        <v>0</v>
      </c>
    </row>
    <row r="244" spans="1:7" x14ac:dyDescent="0.3">
      <c r="A244" s="1">
        <f t="shared" ca="1" si="13"/>
        <v>0</v>
      </c>
      <c r="G244" s="1">
        <f t="shared" ca="1" si="12"/>
        <v>0</v>
      </c>
    </row>
    <row r="245" spans="1:7" x14ac:dyDescent="0.3">
      <c r="A245" s="1">
        <f t="shared" ca="1" si="13"/>
        <v>0</v>
      </c>
      <c r="G245" s="1">
        <f t="shared" ca="1" si="12"/>
        <v>0</v>
      </c>
    </row>
    <row r="246" spans="1:7" x14ac:dyDescent="0.3">
      <c r="A246" s="1">
        <f t="shared" ca="1" si="13"/>
        <v>0</v>
      </c>
      <c r="G246" s="1">
        <f t="shared" ca="1" si="12"/>
        <v>0</v>
      </c>
    </row>
    <row r="247" spans="1:7" x14ac:dyDescent="0.3">
      <c r="A247" s="1">
        <f t="shared" ca="1" si="13"/>
        <v>0</v>
      </c>
      <c r="G247" s="1">
        <f t="shared" ca="1" si="12"/>
        <v>0</v>
      </c>
    </row>
    <row r="248" spans="1:7" x14ac:dyDescent="0.3">
      <c r="A248" s="1">
        <f t="shared" ca="1" si="13"/>
        <v>0</v>
      </c>
      <c r="G248" s="1">
        <f t="shared" ca="1" si="12"/>
        <v>0</v>
      </c>
    </row>
    <row r="249" spans="1:7" x14ac:dyDescent="0.3">
      <c r="A249" s="1">
        <f t="shared" ca="1" si="13"/>
        <v>0</v>
      </c>
      <c r="G249" s="1">
        <f t="shared" ca="1" si="12"/>
        <v>0</v>
      </c>
    </row>
    <row r="250" spans="1:7" x14ac:dyDescent="0.3">
      <c r="A250" s="1">
        <f t="shared" ca="1" si="13"/>
        <v>0</v>
      </c>
      <c r="G250" s="1">
        <f t="shared" ca="1" si="12"/>
        <v>0</v>
      </c>
    </row>
    <row r="251" spans="1:7" x14ac:dyDescent="0.3">
      <c r="A251" s="1">
        <f t="shared" ca="1" si="13"/>
        <v>0</v>
      </c>
      <c r="G251" s="1">
        <f t="shared" ca="1" si="12"/>
        <v>0</v>
      </c>
    </row>
    <row r="252" spans="1:7" x14ac:dyDescent="0.3">
      <c r="A252" s="1">
        <f t="shared" ca="1" si="13"/>
        <v>0</v>
      </c>
      <c r="G252" s="1">
        <f t="shared" ca="1" si="12"/>
        <v>0</v>
      </c>
    </row>
    <row r="253" spans="1:7" x14ac:dyDescent="0.3">
      <c r="A253" s="1">
        <f t="shared" ca="1" si="13"/>
        <v>0</v>
      </c>
      <c r="G253" s="1">
        <f t="shared" ca="1" si="12"/>
        <v>0</v>
      </c>
    </row>
    <row r="254" spans="1:7" x14ac:dyDescent="0.3">
      <c r="A254" s="1">
        <f t="shared" ca="1" si="13"/>
        <v>0</v>
      </c>
      <c r="G254" s="1">
        <f t="shared" ca="1" si="12"/>
        <v>0</v>
      </c>
    </row>
    <row r="255" spans="1:7" x14ac:dyDescent="0.3">
      <c r="A255" s="1">
        <f t="shared" ca="1" si="13"/>
        <v>0</v>
      </c>
      <c r="G255" s="1">
        <f t="shared" ref="G255:G318" ca="1" si="14">OFFSET($H255,0,LangOffset,1,1)</f>
        <v>0</v>
      </c>
    </row>
    <row r="256" spans="1:7" x14ac:dyDescent="0.3">
      <c r="A256" s="1">
        <f t="shared" ca="1" si="13"/>
        <v>0</v>
      </c>
      <c r="G256" s="1">
        <f t="shared" ca="1" si="14"/>
        <v>0</v>
      </c>
    </row>
    <row r="257" spans="1:7" x14ac:dyDescent="0.3">
      <c r="A257" s="1">
        <f t="shared" ca="1" si="13"/>
        <v>0</v>
      </c>
      <c r="G257" s="1">
        <f t="shared" ca="1" si="14"/>
        <v>0</v>
      </c>
    </row>
    <row r="258" spans="1:7" x14ac:dyDescent="0.3">
      <c r="A258" s="1">
        <f t="shared" ca="1" si="13"/>
        <v>0</v>
      </c>
      <c r="G258" s="1">
        <f t="shared" ca="1" si="14"/>
        <v>0</v>
      </c>
    </row>
    <row r="259" spans="1:7" x14ac:dyDescent="0.3">
      <c r="A259" s="1">
        <f t="shared" ca="1" si="13"/>
        <v>0</v>
      </c>
      <c r="G259" s="1">
        <f t="shared" ca="1" si="14"/>
        <v>0</v>
      </c>
    </row>
    <row r="260" spans="1:7" x14ac:dyDescent="0.3">
      <c r="A260" s="1">
        <f t="shared" ca="1" si="13"/>
        <v>0</v>
      </c>
      <c r="G260" s="1">
        <f t="shared" ca="1" si="14"/>
        <v>0</v>
      </c>
    </row>
    <row r="261" spans="1:7" x14ac:dyDescent="0.3">
      <c r="A261" s="1">
        <f t="shared" ca="1" si="13"/>
        <v>0</v>
      </c>
      <c r="G261" s="1">
        <f t="shared" ca="1" si="14"/>
        <v>0</v>
      </c>
    </row>
    <row r="262" spans="1:7" x14ac:dyDescent="0.3">
      <c r="A262" s="1">
        <f t="shared" ca="1" si="13"/>
        <v>0</v>
      </c>
      <c r="G262" s="1">
        <f t="shared" ca="1" si="14"/>
        <v>0</v>
      </c>
    </row>
    <row r="263" spans="1:7" x14ac:dyDescent="0.3">
      <c r="A263" s="1">
        <f t="shared" ca="1" si="13"/>
        <v>0</v>
      </c>
      <c r="G263" s="1">
        <f t="shared" ca="1" si="14"/>
        <v>0</v>
      </c>
    </row>
    <row r="264" spans="1:7" x14ac:dyDescent="0.3">
      <c r="A264" s="1">
        <f t="shared" ca="1" si="13"/>
        <v>0</v>
      </c>
      <c r="G264" s="1">
        <f t="shared" ca="1" si="14"/>
        <v>0</v>
      </c>
    </row>
    <row r="265" spans="1:7" x14ac:dyDescent="0.3">
      <c r="A265" s="1">
        <f t="shared" ca="1" si="13"/>
        <v>0</v>
      </c>
      <c r="G265" s="1">
        <f t="shared" ca="1" si="14"/>
        <v>0</v>
      </c>
    </row>
    <row r="266" spans="1:7" x14ac:dyDescent="0.3">
      <c r="A266" s="1">
        <f t="shared" ca="1" si="13"/>
        <v>0</v>
      </c>
      <c r="G266" s="1">
        <f t="shared" ca="1" si="14"/>
        <v>0</v>
      </c>
    </row>
    <row r="267" spans="1:7" x14ac:dyDescent="0.3">
      <c r="A267" s="1">
        <f t="shared" ca="1" si="13"/>
        <v>0</v>
      </c>
      <c r="G267" s="1">
        <f t="shared" ca="1" si="14"/>
        <v>0</v>
      </c>
    </row>
    <row r="268" spans="1:7" x14ac:dyDescent="0.3">
      <c r="A268" s="1">
        <f t="shared" ca="1" si="13"/>
        <v>0</v>
      </c>
      <c r="G268" s="1">
        <f t="shared" ca="1" si="14"/>
        <v>0</v>
      </c>
    </row>
    <row r="269" spans="1:7" x14ac:dyDescent="0.3">
      <c r="A269" s="1">
        <f t="shared" ca="1" si="13"/>
        <v>0</v>
      </c>
      <c r="G269" s="1">
        <f t="shared" ca="1" si="14"/>
        <v>0</v>
      </c>
    </row>
    <row r="270" spans="1:7" x14ac:dyDescent="0.3">
      <c r="A270" s="1">
        <f t="shared" ca="1" si="13"/>
        <v>0</v>
      </c>
      <c r="G270" s="1">
        <f t="shared" ca="1" si="14"/>
        <v>0</v>
      </c>
    </row>
    <row r="271" spans="1:7" x14ac:dyDescent="0.3">
      <c r="A271" s="1">
        <f t="shared" ca="1" si="13"/>
        <v>0</v>
      </c>
      <c r="G271" s="1">
        <f t="shared" ca="1" si="14"/>
        <v>0</v>
      </c>
    </row>
    <row r="272" spans="1:7" x14ac:dyDescent="0.3">
      <c r="A272" s="1">
        <f t="shared" ca="1" si="13"/>
        <v>0</v>
      </c>
      <c r="G272" s="1">
        <f t="shared" ca="1" si="14"/>
        <v>0</v>
      </c>
    </row>
    <row r="273" spans="1:7" x14ac:dyDescent="0.3">
      <c r="A273" s="1">
        <f t="shared" ca="1" si="13"/>
        <v>0</v>
      </c>
      <c r="G273" s="1">
        <f t="shared" ca="1" si="14"/>
        <v>0</v>
      </c>
    </row>
    <row r="274" spans="1:7" x14ac:dyDescent="0.3">
      <c r="A274" s="1">
        <f t="shared" ca="1" si="13"/>
        <v>0</v>
      </c>
      <c r="G274" s="1">
        <f t="shared" ca="1" si="14"/>
        <v>0</v>
      </c>
    </row>
    <row r="275" spans="1:7" x14ac:dyDescent="0.3">
      <c r="A275" s="1">
        <f t="shared" ca="1" si="13"/>
        <v>0</v>
      </c>
      <c r="G275" s="1">
        <f t="shared" ca="1" si="14"/>
        <v>0</v>
      </c>
    </row>
    <row r="276" spans="1:7" x14ac:dyDescent="0.3">
      <c r="A276" s="1">
        <f t="shared" ca="1" si="13"/>
        <v>0</v>
      </c>
      <c r="G276" s="1">
        <f t="shared" ca="1" si="14"/>
        <v>0</v>
      </c>
    </row>
    <row r="277" spans="1:7" x14ac:dyDescent="0.3">
      <c r="A277" s="1">
        <f t="shared" ca="1" si="13"/>
        <v>0</v>
      </c>
      <c r="G277" s="1">
        <f t="shared" ca="1" si="14"/>
        <v>0</v>
      </c>
    </row>
    <row r="278" spans="1:7" x14ac:dyDescent="0.3">
      <c r="A278" s="1">
        <f t="shared" ca="1" si="13"/>
        <v>0</v>
      </c>
      <c r="G278" s="1">
        <f t="shared" ca="1" si="14"/>
        <v>0</v>
      </c>
    </row>
    <row r="279" spans="1:7" x14ac:dyDescent="0.3">
      <c r="A279" s="1">
        <f t="shared" ca="1" si="13"/>
        <v>0</v>
      </c>
      <c r="G279" s="1">
        <f t="shared" ca="1" si="14"/>
        <v>0</v>
      </c>
    </row>
    <row r="280" spans="1:7" x14ac:dyDescent="0.3">
      <c r="A280" s="1">
        <f t="shared" ca="1" si="13"/>
        <v>0</v>
      </c>
      <c r="G280" s="1">
        <f t="shared" ca="1" si="14"/>
        <v>0</v>
      </c>
    </row>
    <row r="281" spans="1:7" x14ac:dyDescent="0.3">
      <c r="A281" s="1">
        <f t="shared" ca="1" si="13"/>
        <v>0</v>
      </c>
      <c r="G281" s="1">
        <f t="shared" ca="1" si="14"/>
        <v>0</v>
      </c>
    </row>
    <row r="282" spans="1:7" x14ac:dyDescent="0.3">
      <c r="A282" s="1">
        <f t="shared" ca="1" si="13"/>
        <v>0</v>
      </c>
      <c r="G282" s="1">
        <f t="shared" ca="1" si="14"/>
        <v>0</v>
      </c>
    </row>
    <row r="283" spans="1:7" x14ac:dyDescent="0.3">
      <c r="A283" s="1">
        <f t="shared" ca="1" si="13"/>
        <v>0</v>
      </c>
      <c r="G283" s="1">
        <f t="shared" ca="1" si="14"/>
        <v>0</v>
      </c>
    </row>
    <row r="284" spans="1:7" x14ac:dyDescent="0.3">
      <c r="A284" s="1">
        <f t="shared" ca="1" si="13"/>
        <v>0</v>
      </c>
      <c r="G284" s="1">
        <f t="shared" ca="1" si="14"/>
        <v>0</v>
      </c>
    </row>
    <row r="285" spans="1:7" x14ac:dyDescent="0.3">
      <c r="A285" s="1">
        <f t="shared" ca="1" si="13"/>
        <v>0</v>
      </c>
      <c r="G285" s="1">
        <f t="shared" ca="1" si="14"/>
        <v>0</v>
      </c>
    </row>
    <row r="286" spans="1:7" x14ac:dyDescent="0.3">
      <c r="A286" s="1">
        <f t="shared" ref="A286:A349" ca="1" si="15">OFFSET($B286,0,LangOffset,1,1)</f>
        <v>0</v>
      </c>
      <c r="G286" s="1">
        <f t="shared" ca="1" si="14"/>
        <v>0</v>
      </c>
    </row>
    <row r="287" spans="1:7" x14ac:dyDescent="0.3">
      <c r="A287" s="1">
        <f t="shared" ca="1" si="15"/>
        <v>0</v>
      </c>
      <c r="G287" s="1">
        <f t="shared" ca="1" si="14"/>
        <v>0</v>
      </c>
    </row>
    <row r="288" spans="1:7" x14ac:dyDescent="0.3">
      <c r="A288" s="1">
        <f t="shared" ca="1" si="15"/>
        <v>0</v>
      </c>
      <c r="G288" s="1">
        <f t="shared" ca="1" si="14"/>
        <v>0</v>
      </c>
    </row>
    <row r="289" spans="1:7" x14ac:dyDescent="0.3">
      <c r="A289" s="1">
        <f t="shared" ca="1" si="15"/>
        <v>0</v>
      </c>
      <c r="G289" s="1">
        <f t="shared" ca="1" si="14"/>
        <v>0</v>
      </c>
    </row>
    <row r="290" spans="1:7" x14ac:dyDescent="0.3">
      <c r="A290" s="1">
        <f t="shared" ca="1" si="15"/>
        <v>0</v>
      </c>
      <c r="G290" s="1">
        <f t="shared" ca="1" si="14"/>
        <v>0</v>
      </c>
    </row>
    <row r="291" spans="1:7" x14ac:dyDescent="0.3">
      <c r="A291" s="1">
        <f t="shared" ca="1" si="15"/>
        <v>0</v>
      </c>
      <c r="G291" s="1">
        <f t="shared" ca="1" si="14"/>
        <v>0</v>
      </c>
    </row>
    <row r="292" spans="1:7" x14ac:dyDescent="0.3">
      <c r="A292" s="1">
        <f t="shared" ca="1" si="15"/>
        <v>0</v>
      </c>
      <c r="G292" s="1">
        <f t="shared" ca="1" si="14"/>
        <v>0</v>
      </c>
    </row>
    <row r="293" spans="1:7" x14ac:dyDescent="0.3">
      <c r="A293" s="1">
        <f t="shared" ca="1" si="15"/>
        <v>0</v>
      </c>
      <c r="G293" s="1">
        <f t="shared" ca="1" si="14"/>
        <v>0</v>
      </c>
    </row>
    <row r="294" spans="1:7" x14ac:dyDescent="0.3">
      <c r="A294" s="1">
        <f t="shared" ca="1" si="15"/>
        <v>0</v>
      </c>
      <c r="G294" s="1">
        <f t="shared" ca="1" si="14"/>
        <v>0</v>
      </c>
    </row>
    <row r="295" spans="1:7" x14ac:dyDescent="0.3">
      <c r="A295" s="1">
        <f t="shared" ca="1" si="15"/>
        <v>0</v>
      </c>
      <c r="G295" s="1">
        <f t="shared" ca="1" si="14"/>
        <v>0</v>
      </c>
    </row>
    <row r="296" spans="1:7" x14ac:dyDescent="0.3">
      <c r="A296" s="1">
        <f t="shared" ca="1" si="15"/>
        <v>0</v>
      </c>
      <c r="G296" s="1">
        <f t="shared" ca="1" si="14"/>
        <v>0</v>
      </c>
    </row>
    <row r="297" spans="1:7" x14ac:dyDescent="0.3">
      <c r="A297" s="1">
        <f t="shared" ca="1" si="15"/>
        <v>0</v>
      </c>
      <c r="G297" s="1">
        <f t="shared" ca="1" si="14"/>
        <v>0</v>
      </c>
    </row>
    <row r="298" spans="1:7" x14ac:dyDescent="0.3">
      <c r="A298" s="1">
        <f t="shared" ca="1" si="15"/>
        <v>0</v>
      </c>
      <c r="G298" s="1">
        <f t="shared" ca="1" si="14"/>
        <v>0</v>
      </c>
    </row>
    <row r="299" spans="1:7" x14ac:dyDescent="0.3">
      <c r="A299" s="1">
        <f t="shared" ca="1" si="15"/>
        <v>0</v>
      </c>
      <c r="G299" s="1">
        <f t="shared" ca="1" si="14"/>
        <v>0</v>
      </c>
    </row>
    <row r="300" spans="1:7" x14ac:dyDescent="0.3">
      <c r="A300" s="1">
        <f t="shared" ca="1" si="15"/>
        <v>0</v>
      </c>
      <c r="G300" s="1">
        <f t="shared" ca="1" si="14"/>
        <v>0</v>
      </c>
    </row>
    <row r="301" spans="1:7" x14ac:dyDescent="0.3">
      <c r="A301" s="1">
        <f t="shared" ca="1" si="15"/>
        <v>0</v>
      </c>
      <c r="G301" s="1">
        <f t="shared" ca="1" si="14"/>
        <v>0</v>
      </c>
    </row>
    <row r="302" spans="1:7" x14ac:dyDescent="0.3">
      <c r="A302" s="1">
        <f t="shared" ca="1" si="15"/>
        <v>0</v>
      </c>
      <c r="G302" s="1">
        <f t="shared" ca="1" si="14"/>
        <v>0</v>
      </c>
    </row>
    <row r="303" spans="1:7" x14ac:dyDescent="0.3">
      <c r="A303" s="1">
        <f t="shared" ca="1" si="15"/>
        <v>0</v>
      </c>
      <c r="G303" s="1">
        <f t="shared" ca="1" si="14"/>
        <v>0</v>
      </c>
    </row>
    <row r="304" spans="1:7" x14ac:dyDescent="0.3">
      <c r="A304" s="1">
        <f t="shared" ca="1" si="15"/>
        <v>0</v>
      </c>
      <c r="G304" s="1">
        <f t="shared" ca="1" si="14"/>
        <v>0</v>
      </c>
    </row>
    <row r="305" spans="1:7" x14ac:dyDescent="0.3">
      <c r="A305" s="1">
        <f t="shared" ca="1" si="15"/>
        <v>0</v>
      </c>
      <c r="G305" s="1">
        <f t="shared" ca="1" si="14"/>
        <v>0</v>
      </c>
    </row>
    <row r="306" spans="1:7" x14ac:dyDescent="0.3">
      <c r="A306" s="1">
        <f t="shared" ca="1" si="15"/>
        <v>0</v>
      </c>
      <c r="G306" s="1">
        <f t="shared" ca="1" si="14"/>
        <v>0</v>
      </c>
    </row>
    <row r="307" spans="1:7" x14ac:dyDescent="0.3">
      <c r="A307" s="1">
        <f t="shared" ca="1" si="15"/>
        <v>0</v>
      </c>
      <c r="G307" s="1">
        <f t="shared" ca="1" si="14"/>
        <v>0</v>
      </c>
    </row>
    <row r="308" spans="1:7" x14ac:dyDescent="0.3">
      <c r="A308" s="1">
        <f t="shared" ca="1" si="15"/>
        <v>0</v>
      </c>
      <c r="G308" s="1">
        <f t="shared" ca="1" si="14"/>
        <v>0</v>
      </c>
    </row>
    <row r="309" spans="1:7" x14ac:dyDescent="0.3">
      <c r="A309" s="1">
        <f t="shared" ca="1" si="15"/>
        <v>0</v>
      </c>
      <c r="G309" s="1">
        <f t="shared" ca="1" si="14"/>
        <v>0</v>
      </c>
    </row>
    <row r="310" spans="1:7" x14ac:dyDescent="0.3">
      <c r="A310" s="1">
        <f t="shared" ca="1" si="15"/>
        <v>0</v>
      </c>
      <c r="G310" s="1">
        <f t="shared" ca="1" si="14"/>
        <v>0</v>
      </c>
    </row>
    <row r="311" spans="1:7" x14ac:dyDescent="0.3">
      <c r="A311" s="1">
        <f t="shared" ca="1" si="15"/>
        <v>0</v>
      </c>
      <c r="G311" s="1">
        <f t="shared" ca="1" si="14"/>
        <v>0</v>
      </c>
    </row>
    <row r="312" spans="1:7" x14ac:dyDescent="0.3">
      <c r="A312" s="1">
        <f t="shared" ca="1" si="15"/>
        <v>0</v>
      </c>
      <c r="G312" s="1">
        <f t="shared" ca="1" si="14"/>
        <v>0</v>
      </c>
    </row>
    <row r="313" spans="1:7" x14ac:dyDescent="0.3">
      <c r="A313" s="1">
        <f t="shared" ca="1" si="15"/>
        <v>0</v>
      </c>
      <c r="G313" s="1">
        <f t="shared" ca="1" si="14"/>
        <v>0</v>
      </c>
    </row>
    <row r="314" spans="1:7" x14ac:dyDescent="0.3">
      <c r="A314" s="1">
        <f t="shared" ca="1" si="15"/>
        <v>0</v>
      </c>
      <c r="G314" s="1">
        <f t="shared" ca="1" si="14"/>
        <v>0</v>
      </c>
    </row>
    <row r="315" spans="1:7" x14ac:dyDescent="0.3">
      <c r="A315" s="1">
        <f t="shared" ca="1" si="15"/>
        <v>0</v>
      </c>
      <c r="G315" s="1">
        <f t="shared" ca="1" si="14"/>
        <v>0</v>
      </c>
    </row>
    <row r="316" spans="1:7" x14ac:dyDescent="0.3">
      <c r="A316" s="1">
        <f t="shared" ca="1" si="15"/>
        <v>0</v>
      </c>
      <c r="G316" s="1">
        <f t="shared" ca="1" si="14"/>
        <v>0</v>
      </c>
    </row>
    <row r="317" spans="1:7" x14ac:dyDescent="0.3">
      <c r="A317" s="1">
        <f t="shared" ca="1" si="15"/>
        <v>0</v>
      </c>
      <c r="G317" s="1">
        <f t="shared" ca="1" si="14"/>
        <v>0</v>
      </c>
    </row>
    <row r="318" spans="1:7" x14ac:dyDescent="0.3">
      <c r="A318" s="1">
        <f t="shared" ca="1" si="15"/>
        <v>0</v>
      </c>
      <c r="G318" s="1">
        <f t="shared" ca="1" si="14"/>
        <v>0</v>
      </c>
    </row>
    <row r="319" spans="1:7" x14ac:dyDescent="0.3">
      <c r="A319" s="1">
        <f t="shared" ca="1" si="15"/>
        <v>0</v>
      </c>
      <c r="G319" s="1">
        <f t="shared" ref="G319:G382" ca="1" si="16">OFFSET($H319,0,LangOffset,1,1)</f>
        <v>0</v>
      </c>
    </row>
    <row r="320" spans="1:7" x14ac:dyDescent="0.3">
      <c r="A320" s="1">
        <f t="shared" ca="1" si="15"/>
        <v>0</v>
      </c>
      <c r="G320" s="1">
        <f t="shared" ca="1" si="16"/>
        <v>0</v>
      </c>
    </row>
    <row r="321" spans="1:7" x14ac:dyDescent="0.3">
      <c r="A321" s="1">
        <f t="shared" ca="1" si="15"/>
        <v>0</v>
      </c>
      <c r="G321" s="1">
        <f t="shared" ca="1" si="16"/>
        <v>0</v>
      </c>
    </row>
    <row r="322" spans="1:7" x14ac:dyDescent="0.3">
      <c r="A322" s="1">
        <f t="shared" ca="1" si="15"/>
        <v>0</v>
      </c>
      <c r="G322" s="1">
        <f t="shared" ca="1" si="16"/>
        <v>0</v>
      </c>
    </row>
    <row r="323" spans="1:7" x14ac:dyDescent="0.3">
      <c r="A323" s="1">
        <f t="shared" ca="1" si="15"/>
        <v>0</v>
      </c>
      <c r="G323" s="1">
        <f t="shared" ca="1" si="16"/>
        <v>0</v>
      </c>
    </row>
    <row r="324" spans="1:7" x14ac:dyDescent="0.3">
      <c r="A324" s="1">
        <f t="shared" ca="1" si="15"/>
        <v>0</v>
      </c>
      <c r="G324" s="1">
        <f t="shared" ca="1" si="16"/>
        <v>0</v>
      </c>
    </row>
    <row r="325" spans="1:7" x14ac:dyDescent="0.3">
      <c r="A325" s="1">
        <f t="shared" ca="1" si="15"/>
        <v>0</v>
      </c>
      <c r="G325" s="1">
        <f t="shared" ca="1" si="16"/>
        <v>0</v>
      </c>
    </row>
    <row r="326" spans="1:7" x14ac:dyDescent="0.3">
      <c r="A326" s="1">
        <f t="shared" ca="1" si="15"/>
        <v>0</v>
      </c>
      <c r="G326" s="1">
        <f t="shared" ca="1" si="16"/>
        <v>0</v>
      </c>
    </row>
    <row r="327" spans="1:7" x14ac:dyDescent="0.3">
      <c r="A327" s="1">
        <f t="shared" ca="1" si="15"/>
        <v>0</v>
      </c>
      <c r="G327" s="1">
        <f t="shared" ca="1" si="16"/>
        <v>0</v>
      </c>
    </row>
    <row r="328" spans="1:7" x14ac:dyDescent="0.3">
      <c r="A328" s="1">
        <f t="shared" ca="1" si="15"/>
        <v>0</v>
      </c>
      <c r="G328" s="1">
        <f t="shared" ca="1" si="16"/>
        <v>0</v>
      </c>
    </row>
    <row r="329" spans="1:7" x14ac:dyDescent="0.3">
      <c r="A329" s="1">
        <f t="shared" ca="1" si="15"/>
        <v>0</v>
      </c>
      <c r="G329" s="1">
        <f t="shared" ca="1" si="16"/>
        <v>0</v>
      </c>
    </row>
    <row r="330" spans="1:7" x14ac:dyDescent="0.3">
      <c r="A330" s="1">
        <f t="shared" ca="1" si="15"/>
        <v>0</v>
      </c>
      <c r="G330" s="1">
        <f t="shared" ca="1" si="16"/>
        <v>0</v>
      </c>
    </row>
    <row r="331" spans="1:7" x14ac:dyDescent="0.3">
      <c r="A331" s="1">
        <f t="shared" ca="1" si="15"/>
        <v>0</v>
      </c>
      <c r="G331" s="1">
        <f t="shared" ca="1" si="16"/>
        <v>0</v>
      </c>
    </row>
    <row r="332" spans="1:7" x14ac:dyDescent="0.3">
      <c r="A332" s="1">
        <f t="shared" ca="1" si="15"/>
        <v>0</v>
      </c>
      <c r="G332" s="1">
        <f t="shared" ca="1" si="16"/>
        <v>0</v>
      </c>
    </row>
    <row r="333" spans="1:7" x14ac:dyDescent="0.3">
      <c r="A333" s="1">
        <f t="shared" ca="1" si="15"/>
        <v>0</v>
      </c>
      <c r="G333" s="1">
        <f t="shared" ca="1" si="16"/>
        <v>0</v>
      </c>
    </row>
    <row r="334" spans="1:7" x14ac:dyDescent="0.3">
      <c r="A334" s="1">
        <f t="shared" ca="1" si="15"/>
        <v>0</v>
      </c>
      <c r="G334" s="1">
        <f t="shared" ca="1" si="16"/>
        <v>0</v>
      </c>
    </row>
    <row r="335" spans="1:7" x14ac:dyDescent="0.3">
      <c r="A335" s="1">
        <f t="shared" ca="1" si="15"/>
        <v>0</v>
      </c>
      <c r="G335" s="1">
        <f t="shared" ca="1" si="16"/>
        <v>0</v>
      </c>
    </row>
    <row r="336" spans="1:7" x14ac:dyDescent="0.3">
      <c r="A336" s="1">
        <f t="shared" ca="1" si="15"/>
        <v>0</v>
      </c>
      <c r="G336" s="1">
        <f t="shared" ca="1" si="16"/>
        <v>0</v>
      </c>
    </row>
    <row r="337" spans="1:7" x14ac:dyDescent="0.3">
      <c r="A337" s="1">
        <f t="shared" ca="1" si="15"/>
        <v>0</v>
      </c>
      <c r="G337" s="1">
        <f t="shared" ca="1" si="16"/>
        <v>0</v>
      </c>
    </row>
    <row r="338" spans="1:7" x14ac:dyDescent="0.3">
      <c r="A338" s="1">
        <f t="shared" ca="1" si="15"/>
        <v>0</v>
      </c>
      <c r="G338" s="1">
        <f t="shared" ca="1" si="16"/>
        <v>0</v>
      </c>
    </row>
    <row r="339" spans="1:7" x14ac:dyDescent="0.3">
      <c r="A339" s="1">
        <f t="shared" ca="1" si="15"/>
        <v>0</v>
      </c>
      <c r="G339" s="1">
        <f t="shared" ca="1" si="16"/>
        <v>0</v>
      </c>
    </row>
    <row r="340" spans="1:7" x14ac:dyDescent="0.3">
      <c r="A340" s="1">
        <f t="shared" ca="1" si="15"/>
        <v>0</v>
      </c>
      <c r="G340" s="1">
        <f t="shared" ca="1" si="16"/>
        <v>0</v>
      </c>
    </row>
    <row r="341" spans="1:7" x14ac:dyDescent="0.3">
      <c r="A341" s="1">
        <f t="shared" ca="1" si="15"/>
        <v>0</v>
      </c>
      <c r="G341" s="1">
        <f t="shared" ca="1" si="16"/>
        <v>0</v>
      </c>
    </row>
    <row r="342" spans="1:7" x14ac:dyDescent="0.3">
      <c r="A342" s="1">
        <f t="shared" ca="1" si="15"/>
        <v>0</v>
      </c>
      <c r="G342" s="1">
        <f t="shared" ca="1" si="16"/>
        <v>0</v>
      </c>
    </row>
    <row r="343" spans="1:7" x14ac:dyDescent="0.3">
      <c r="A343" s="1">
        <f t="shared" ca="1" si="15"/>
        <v>0</v>
      </c>
      <c r="G343" s="1">
        <f t="shared" ca="1" si="16"/>
        <v>0</v>
      </c>
    </row>
    <row r="344" spans="1:7" x14ac:dyDescent="0.3">
      <c r="A344" s="1">
        <f t="shared" ca="1" si="15"/>
        <v>0</v>
      </c>
      <c r="G344" s="1">
        <f t="shared" ca="1" si="16"/>
        <v>0</v>
      </c>
    </row>
    <row r="345" spans="1:7" x14ac:dyDescent="0.3">
      <c r="A345" s="1">
        <f t="shared" ca="1" si="15"/>
        <v>0</v>
      </c>
      <c r="G345" s="1">
        <f t="shared" ca="1" si="16"/>
        <v>0</v>
      </c>
    </row>
    <row r="346" spans="1:7" x14ac:dyDescent="0.3">
      <c r="A346" s="1">
        <f t="shared" ca="1" si="15"/>
        <v>0</v>
      </c>
      <c r="G346" s="1">
        <f t="shared" ca="1" si="16"/>
        <v>0</v>
      </c>
    </row>
    <row r="347" spans="1:7" x14ac:dyDescent="0.3">
      <c r="A347" s="1">
        <f t="shared" ca="1" si="15"/>
        <v>0</v>
      </c>
      <c r="G347" s="1">
        <f t="shared" ca="1" si="16"/>
        <v>0</v>
      </c>
    </row>
    <row r="348" spans="1:7" x14ac:dyDescent="0.3">
      <c r="A348" s="1">
        <f t="shared" ca="1" si="15"/>
        <v>0</v>
      </c>
      <c r="G348" s="1">
        <f t="shared" ca="1" si="16"/>
        <v>0</v>
      </c>
    </row>
    <row r="349" spans="1:7" x14ac:dyDescent="0.3">
      <c r="A349" s="1">
        <f t="shared" ca="1" si="15"/>
        <v>0</v>
      </c>
      <c r="G349" s="1">
        <f t="shared" ca="1" si="16"/>
        <v>0</v>
      </c>
    </row>
    <row r="350" spans="1:7" x14ac:dyDescent="0.3">
      <c r="A350" s="1">
        <f t="shared" ref="A350:A413" ca="1" si="17">OFFSET($B350,0,LangOffset,1,1)</f>
        <v>0</v>
      </c>
      <c r="G350" s="1">
        <f t="shared" ca="1" si="16"/>
        <v>0</v>
      </c>
    </row>
    <row r="351" spans="1:7" x14ac:dyDescent="0.3">
      <c r="A351" s="1">
        <f t="shared" ca="1" si="17"/>
        <v>0</v>
      </c>
      <c r="G351" s="1">
        <f t="shared" ca="1" si="16"/>
        <v>0</v>
      </c>
    </row>
    <row r="352" spans="1:7" x14ac:dyDescent="0.3">
      <c r="A352" s="1">
        <f t="shared" ca="1" si="17"/>
        <v>0</v>
      </c>
      <c r="G352" s="1">
        <f t="shared" ca="1" si="16"/>
        <v>0</v>
      </c>
    </row>
    <row r="353" spans="1:7" x14ac:dyDescent="0.3">
      <c r="A353" s="1">
        <f t="shared" ca="1" si="17"/>
        <v>0</v>
      </c>
      <c r="G353" s="1">
        <f t="shared" ca="1" si="16"/>
        <v>0</v>
      </c>
    </row>
    <row r="354" spans="1:7" x14ac:dyDescent="0.3">
      <c r="A354" s="1">
        <f t="shared" ca="1" si="17"/>
        <v>0</v>
      </c>
      <c r="G354" s="1">
        <f t="shared" ca="1" si="16"/>
        <v>0</v>
      </c>
    </row>
    <row r="355" spans="1:7" x14ac:dyDescent="0.3">
      <c r="A355" s="1">
        <f t="shared" ca="1" si="17"/>
        <v>0</v>
      </c>
      <c r="G355" s="1">
        <f t="shared" ca="1" si="16"/>
        <v>0</v>
      </c>
    </row>
    <row r="356" spans="1:7" x14ac:dyDescent="0.3">
      <c r="A356" s="1">
        <f t="shared" ca="1" si="17"/>
        <v>0</v>
      </c>
      <c r="G356" s="1">
        <f t="shared" ca="1" si="16"/>
        <v>0</v>
      </c>
    </row>
    <row r="357" spans="1:7" x14ac:dyDescent="0.3">
      <c r="A357" s="1">
        <f t="shared" ca="1" si="17"/>
        <v>0</v>
      </c>
      <c r="G357" s="1">
        <f t="shared" ca="1" si="16"/>
        <v>0</v>
      </c>
    </row>
    <row r="358" spans="1:7" x14ac:dyDescent="0.3">
      <c r="A358" s="1">
        <f t="shared" ca="1" si="17"/>
        <v>0</v>
      </c>
      <c r="G358" s="1">
        <f t="shared" ca="1" si="16"/>
        <v>0</v>
      </c>
    </row>
    <row r="359" spans="1:7" x14ac:dyDescent="0.3">
      <c r="A359" s="1">
        <f t="shared" ca="1" si="17"/>
        <v>0</v>
      </c>
      <c r="G359" s="1">
        <f t="shared" ca="1" si="16"/>
        <v>0</v>
      </c>
    </row>
    <row r="360" spans="1:7" x14ac:dyDescent="0.3">
      <c r="A360" s="1">
        <f t="shared" ca="1" si="17"/>
        <v>0</v>
      </c>
      <c r="G360" s="1">
        <f t="shared" ca="1" si="16"/>
        <v>0</v>
      </c>
    </row>
    <row r="361" spans="1:7" x14ac:dyDescent="0.3">
      <c r="A361" s="1">
        <f t="shared" ca="1" si="17"/>
        <v>0</v>
      </c>
      <c r="G361" s="1">
        <f t="shared" ca="1" si="16"/>
        <v>0</v>
      </c>
    </row>
    <row r="362" spans="1:7" x14ac:dyDescent="0.3">
      <c r="A362" s="1">
        <f t="shared" ca="1" si="17"/>
        <v>0</v>
      </c>
      <c r="G362" s="1">
        <f t="shared" ca="1" si="16"/>
        <v>0</v>
      </c>
    </row>
    <row r="363" spans="1:7" x14ac:dyDescent="0.3">
      <c r="A363" s="1">
        <f t="shared" ca="1" si="17"/>
        <v>0</v>
      </c>
      <c r="G363" s="1">
        <f t="shared" ca="1" si="16"/>
        <v>0</v>
      </c>
    </row>
    <row r="364" spans="1:7" x14ac:dyDescent="0.3">
      <c r="A364" s="1">
        <f t="shared" ca="1" si="17"/>
        <v>0</v>
      </c>
      <c r="G364" s="1">
        <f t="shared" ca="1" si="16"/>
        <v>0</v>
      </c>
    </row>
    <row r="365" spans="1:7" x14ac:dyDescent="0.3">
      <c r="A365" s="1">
        <f t="shared" ca="1" si="17"/>
        <v>0</v>
      </c>
      <c r="G365" s="1">
        <f t="shared" ca="1" si="16"/>
        <v>0</v>
      </c>
    </row>
    <row r="366" spans="1:7" x14ac:dyDescent="0.3">
      <c r="A366" s="1">
        <f t="shared" ca="1" si="17"/>
        <v>0</v>
      </c>
      <c r="G366" s="1">
        <f t="shared" ca="1" si="16"/>
        <v>0</v>
      </c>
    </row>
    <row r="367" spans="1:7" x14ac:dyDescent="0.3">
      <c r="A367" s="1">
        <f t="shared" ca="1" si="17"/>
        <v>0</v>
      </c>
      <c r="G367" s="1">
        <f t="shared" ca="1" si="16"/>
        <v>0</v>
      </c>
    </row>
    <row r="368" spans="1:7" x14ac:dyDescent="0.3">
      <c r="A368" s="1">
        <f t="shared" ca="1" si="17"/>
        <v>0</v>
      </c>
      <c r="G368" s="1">
        <f t="shared" ca="1" si="16"/>
        <v>0</v>
      </c>
    </row>
    <row r="369" spans="1:7" x14ac:dyDescent="0.3">
      <c r="A369" s="1">
        <f t="shared" ca="1" si="17"/>
        <v>0</v>
      </c>
      <c r="G369" s="1">
        <f t="shared" ca="1" si="16"/>
        <v>0</v>
      </c>
    </row>
    <row r="370" spans="1:7" x14ac:dyDescent="0.3">
      <c r="A370" s="1">
        <f t="shared" ca="1" si="17"/>
        <v>0</v>
      </c>
      <c r="G370" s="1">
        <f t="shared" ca="1" si="16"/>
        <v>0</v>
      </c>
    </row>
    <row r="371" spans="1:7" x14ac:dyDescent="0.3">
      <c r="A371" s="1">
        <f t="shared" ca="1" si="17"/>
        <v>0</v>
      </c>
      <c r="G371" s="1">
        <f t="shared" ca="1" si="16"/>
        <v>0</v>
      </c>
    </row>
    <row r="372" spans="1:7" x14ac:dyDescent="0.3">
      <c r="A372" s="1">
        <f t="shared" ca="1" si="17"/>
        <v>0</v>
      </c>
      <c r="G372" s="1">
        <f t="shared" ca="1" si="16"/>
        <v>0</v>
      </c>
    </row>
    <row r="373" spans="1:7" x14ac:dyDescent="0.3">
      <c r="A373" s="1">
        <f t="shared" ca="1" si="17"/>
        <v>0</v>
      </c>
      <c r="G373" s="1">
        <f t="shared" ca="1" si="16"/>
        <v>0</v>
      </c>
    </row>
    <row r="374" spans="1:7" x14ac:dyDescent="0.3">
      <c r="A374" s="1">
        <f t="shared" ca="1" si="17"/>
        <v>0</v>
      </c>
      <c r="G374" s="1">
        <f t="shared" ca="1" si="16"/>
        <v>0</v>
      </c>
    </row>
    <row r="375" spans="1:7" x14ac:dyDescent="0.3">
      <c r="A375" s="1">
        <f t="shared" ca="1" si="17"/>
        <v>0</v>
      </c>
      <c r="G375" s="1">
        <f t="shared" ca="1" si="16"/>
        <v>0</v>
      </c>
    </row>
    <row r="376" spans="1:7" x14ac:dyDescent="0.3">
      <c r="A376" s="1">
        <f t="shared" ca="1" si="17"/>
        <v>0</v>
      </c>
      <c r="G376" s="1">
        <f t="shared" ca="1" si="16"/>
        <v>0</v>
      </c>
    </row>
    <row r="377" spans="1:7" x14ac:dyDescent="0.3">
      <c r="A377" s="1">
        <f t="shared" ca="1" si="17"/>
        <v>0</v>
      </c>
      <c r="G377" s="1">
        <f t="shared" ca="1" si="16"/>
        <v>0</v>
      </c>
    </row>
    <row r="378" spans="1:7" x14ac:dyDescent="0.3">
      <c r="A378" s="1">
        <f t="shared" ca="1" si="17"/>
        <v>0</v>
      </c>
      <c r="G378" s="1">
        <f t="shared" ca="1" si="16"/>
        <v>0</v>
      </c>
    </row>
    <row r="379" spans="1:7" x14ac:dyDescent="0.3">
      <c r="A379" s="1">
        <f t="shared" ca="1" si="17"/>
        <v>0</v>
      </c>
      <c r="G379" s="1">
        <f t="shared" ca="1" si="16"/>
        <v>0</v>
      </c>
    </row>
    <row r="380" spans="1:7" x14ac:dyDescent="0.3">
      <c r="A380" s="1">
        <f t="shared" ca="1" si="17"/>
        <v>0</v>
      </c>
      <c r="G380" s="1">
        <f t="shared" ca="1" si="16"/>
        <v>0</v>
      </c>
    </row>
    <row r="381" spans="1:7" x14ac:dyDescent="0.3">
      <c r="A381" s="1">
        <f t="shared" ca="1" si="17"/>
        <v>0</v>
      </c>
      <c r="G381" s="1">
        <f t="shared" ca="1" si="16"/>
        <v>0</v>
      </c>
    </row>
    <row r="382" spans="1:7" x14ac:dyDescent="0.3">
      <c r="A382" s="1">
        <f t="shared" ca="1" si="17"/>
        <v>0</v>
      </c>
      <c r="G382" s="1">
        <f t="shared" ca="1" si="16"/>
        <v>0</v>
      </c>
    </row>
    <row r="383" spans="1:7" x14ac:dyDescent="0.3">
      <c r="A383" s="1">
        <f t="shared" ca="1" si="17"/>
        <v>0</v>
      </c>
      <c r="G383" s="1">
        <f t="shared" ref="G383:G446" ca="1" si="18">OFFSET($H383,0,LangOffset,1,1)</f>
        <v>0</v>
      </c>
    </row>
    <row r="384" spans="1:7" x14ac:dyDescent="0.3">
      <c r="A384" s="1">
        <f t="shared" ca="1" si="17"/>
        <v>0</v>
      </c>
      <c r="G384" s="1">
        <f t="shared" ca="1" si="18"/>
        <v>0</v>
      </c>
    </row>
    <row r="385" spans="1:7" x14ac:dyDescent="0.3">
      <c r="A385" s="1">
        <f t="shared" ca="1" si="17"/>
        <v>0</v>
      </c>
      <c r="G385" s="1">
        <f t="shared" ca="1" si="18"/>
        <v>0</v>
      </c>
    </row>
    <row r="386" spans="1:7" x14ac:dyDescent="0.3">
      <c r="A386" s="1">
        <f t="shared" ca="1" si="17"/>
        <v>0</v>
      </c>
      <c r="G386" s="1">
        <f t="shared" ca="1" si="18"/>
        <v>0</v>
      </c>
    </row>
    <row r="387" spans="1:7" x14ac:dyDescent="0.3">
      <c r="A387" s="1">
        <f t="shared" ca="1" si="17"/>
        <v>0</v>
      </c>
      <c r="G387" s="1">
        <f t="shared" ca="1" si="18"/>
        <v>0</v>
      </c>
    </row>
    <row r="388" spans="1:7" x14ac:dyDescent="0.3">
      <c r="A388" s="1">
        <f t="shared" ca="1" si="17"/>
        <v>0</v>
      </c>
      <c r="G388" s="1">
        <f t="shared" ca="1" si="18"/>
        <v>0</v>
      </c>
    </row>
    <row r="389" spans="1:7" x14ac:dyDescent="0.3">
      <c r="A389" s="1">
        <f t="shared" ca="1" si="17"/>
        <v>0</v>
      </c>
      <c r="G389" s="1">
        <f t="shared" ca="1" si="18"/>
        <v>0</v>
      </c>
    </row>
    <row r="390" spans="1:7" x14ac:dyDescent="0.3">
      <c r="A390" s="1">
        <f t="shared" ca="1" si="17"/>
        <v>0</v>
      </c>
      <c r="G390" s="1">
        <f t="shared" ca="1" si="18"/>
        <v>0</v>
      </c>
    </row>
    <row r="391" spans="1:7" x14ac:dyDescent="0.3">
      <c r="A391" s="1">
        <f t="shared" ca="1" si="17"/>
        <v>0</v>
      </c>
      <c r="G391" s="1">
        <f t="shared" ca="1" si="18"/>
        <v>0</v>
      </c>
    </row>
    <row r="392" spans="1:7" x14ac:dyDescent="0.3">
      <c r="A392" s="1">
        <f t="shared" ca="1" si="17"/>
        <v>0</v>
      </c>
      <c r="G392" s="1">
        <f t="shared" ca="1" si="18"/>
        <v>0</v>
      </c>
    </row>
    <row r="393" spans="1:7" x14ac:dyDescent="0.3">
      <c r="A393" s="1">
        <f t="shared" ca="1" si="17"/>
        <v>0</v>
      </c>
      <c r="G393" s="1">
        <f t="shared" ca="1" si="18"/>
        <v>0</v>
      </c>
    </row>
    <row r="394" spans="1:7" x14ac:dyDescent="0.3">
      <c r="A394" s="1">
        <f t="shared" ca="1" si="17"/>
        <v>0</v>
      </c>
      <c r="G394" s="1">
        <f t="shared" ca="1" si="18"/>
        <v>0</v>
      </c>
    </row>
    <row r="395" spans="1:7" x14ac:dyDescent="0.3">
      <c r="A395" s="1">
        <f t="shared" ca="1" si="17"/>
        <v>0</v>
      </c>
      <c r="G395" s="1">
        <f t="shared" ca="1" si="18"/>
        <v>0</v>
      </c>
    </row>
    <row r="396" spans="1:7" x14ac:dyDescent="0.3">
      <c r="A396" s="1">
        <f t="shared" ca="1" si="17"/>
        <v>0</v>
      </c>
      <c r="G396" s="1">
        <f t="shared" ca="1" si="18"/>
        <v>0</v>
      </c>
    </row>
    <row r="397" spans="1:7" x14ac:dyDescent="0.3">
      <c r="A397" s="1">
        <f t="shared" ca="1" si="17"/>
        <v>0</v>
      </c>
      <c r="G397" s="1">
        <f t="shared" ca="1" si="18"/>
        <v>0</v>
      </c>
    </row>
    <row r="398" spans="1:7" x14ac:dyDescent="0.3">
      <c r="A398" s="1">
        <f t="shared" ca="1" si="17"/>
        <v>0</v>
      </c>
      <c r="G398" s="1">
        <f t="shared" ca="1" si="18"/>
        <v>0</v>
      </c>
    </row>
    <row r="399" spans="1:7" x14ac:dyDescent="0.3">
      <c r="A399" s="1">
        <f t="shared" ca="1" si="17"/>
        <v>0</v>
      </c>
      <c r="G399" s="1">
        <f t="shared" ca="1" si="18"/>
        <v>0</v>
      </c>
    </row>
    <row r="400" spans="1:7" x14ac:dyDescent="0.3">
      <c r="A400" s="1">
        <f t="shared" ca="1" si="17"/>
        <v>0</v>
      </c>
      <c r="G400" s="1">
        <f t="shared" ca="1" si="18"/>
        <v>0</v>
      </c>
    </row>
    <row r="401" spans="1:7" x14ac:dyDescent="0.3">
      <c r="A401" s="1">
        <f t="shared" ca="1" si="17"/>
        <v>0</v>
      </c>
      <c r="G401" s="1">
        <f t="shared" ca="1" si="18"/>
        <v>0</v>
      </c>
    </row>
    <row r="402" spans="1:7" x14ac:dyDescent="0.3">
      <c r="A402" s="1">
        <f t="shared" ca="1" si="17"/>
        <v>0</v>
      </c>
      <c r="G402" s="1">
        <f t="shared" ca="1" si="18"/>
        <v>0</v>
      </c>
    </row>
    <row r="403" spans="1:7" x14ac:dyDescent="0.3">
      <c r="A403" s="1">
        <f t="shared" ca="1" si="17"/>
        <v>0</v>
      </c>
      <c r="G403" s="1">
        <f t="shared" ca="1" si="18"/>
        <v>0</v>
      </c>
    </row>
    <row r="404" spans="1:7" x14ac:dyDescent="0.3">
      <c r="A404" s="1">
        <f t="shared" ca="1" si="17"/>
        <v>0</v>
      </c>
      <c r="G404" s="1">
        <f t="shared" ca="1" si="18"/>
        <v>0</v>
      </c>
    </row>
    <row r="405" spans="1:7" x14ac:dyDescent="0.3">
      <c r="A405" s="1">
        <f t="shared" ca="1" si="17"/>
        <v>0</v>
      </c>
      <c r="G405" s="1">
        <f t="shared" ca="1" si="18"/>
        <v>0</v>
      </c>
    </row>
    <row r="406" spans="1:7" x14ac:dyDescent="0.3">
      <c r="A406" s="1">
        <f t="shared" ca="1" si="17"/>
        <v>0</v>
      </c>
      <c r="G406" s="1">
        <f t="shared" ca="1" si="18"/>
        <v>0</v>
      </c>
    </row>
    <row r="407" spans="1:7" x14ac:dyDescent="0.3">
      <c r="A407" s="1">
        <f t="shared" ca="1" si="17"/>
        <v>0</v>
      </c>
      <c r="G407" s="1">
        <f t="shared" ca="1" si="18"/>
        <v>0</v>
      </c>
    </row>
    <row r="408" spans="1:7" x14ac:dyDescent="0.3">
      <c r="A408" s="1">
        <f t="shared" ca="1" si="17"/>
        <v>0</v>
      </c>
      <c r="G408" s="1">
        <f t="shared" ca="1" si="18"/>
        <v>0</v>
      </c>
    </row>
    <row r="409" spans="1:7" x14ac:dyDescent="0.3">
      <c r="A409" s="1">
        <f t="shared" ca="1" si="17"/>
        <v>0</v>
      </c>
      <c r="G409" s="1">
        <f t="shared" ca="1" si="18"/>
        <v>0</v>
      </c>
    </row>
    <row r="410" spans="1:7" x14ac:dyDescent="0.3">
      <c r="A410" s="1">
        <f t="shared" ca="1" si="17"/>
        <v>0</v>
      </c>
      <c r="G410" s="1">
        <f t="shared" ca="1" si="18"/>
        <v>0</v>
      </c>
    </row>
    <row r="411" spans="1:7" x14ac:dyDescent="0.3">
      <c r="A411" s="1">
        <f t="shared" ca="1" si="17"/>
        <v>0</v>
      </c>
      <c r="G411" s="1">
        <f t="shared" ca="1" si="18"/>
        <v>0</v>
      </c>
    </row>
    <row r="412" spans="1:7" x14ac:dyDescent="0.3">
      <c r="A412" s="1">
        <f t="shared" ca="1" si="17"/>
        <v>0</v>
      </c>
      <c r="G412" s="1">
        <f t="shared" ca="1" si="18"/>
        <v>0</v>
      </c>
    </row>
    <row r="413" spans="1:7" x14ac:dyDescent="0.3">
      <c r="A413" s="1">
        <f t="shared" ca="1" si="17"/>
        <v>0</v>
      </c>
      <c r="G413" s="1">
        <f t="shared" ca="1" si="18"/>
        <v>0</v>
      </c>
    </row>
    <row r="414" spans="1:7" x14ac:dyDescent="0.3">
      <c r="A414" s="1">
        <f t="shared" ref="A414:A477" ca="1" si="19">OFFSET($B414,0,LangOffset,1,1)</f>
        <v>0</v>
      </c>
      <c r="G414" s="1">
        <f t="shared" ca="1" si="18"/>
        <v>0</v>
      </c>
    </row>
    <row r="415" spans="1:7" x14ac:dyDescent="0.3">
      <c r="A415" s="1">
        <f t="shared" ca="1" si="19"/>
        <v>0</v>
      </c>
      <c r="G415" s="1">
        <f t="shared" ca="1" si="18"/>
        <v>0</v>
      </c>
    </row>
    <row r="416" spans="1:7" x14ac:dyDescent="0.3">
      <c r="A416" s="1">
        <f t="shared" ca="1" si="19"/>
        <v>0</v>
      </c>
      <c r="G416" s="1">
        <f t="shared" ca="1" si="18"/>
        <v>0</v>
      </c>
    </row>
    <row r="417" spans="1:7" x14ac:dyDescent="0.3">
      <c r="A417" s="1">
        <f t="shared" ca="1" si="19"/>
        <v>0</v>
      </c>
      <c r="G417" s="1">
        <f t="shared" ca="1" si="18"/>
        <v>0</v>
      </c>
    </row>
    <row r="418" spans="1:7" x14ac:dyDescent="0.3">
      <c r="A418" s="1">
        <f t="shared" ca="1" si="19"/>
        <v>0</v>
      </c>
      <c r="G418" s="1">
        <f t="shared" ca="1" si="18"/>
        <v>0</v>
      </c>
    </row>
    <row r="419" spans="1:7" x14ac:dyDescent="0.3">
      <c r="A419" s="1">
        <f t="shared" ca="1" si="19"/>
        <v>0</v>
      </c>
      <c r="G419" s="1">
        <f t="shared" ca="1" si="18"/>
        <v>0</v>
      </c>
    </row>
    <row r="420" spans="1:7" x14ac:dyDescent="0.3">
      <c r="A420" s="1">
        <f t="shared" ca="1" si="19"/>
        <v>0</v>
      </c>
      <c r="G420" s="1">
        <f t="shared" ca="1" si="18"/>
        <v>0</v>
      </c>
    </row>
    <row r="421" spans="1:7" x14ac:dyDescent="0.3">
      <c r="A421" s="1">
        <f t="shared" ca="1" si="19"/>
        <v>0</v>
      </c>
      <c r="G421" s="1">
        <f t="shared" ca="1" si="18"/>
        <v>0</v>
      </c>
    </row>
    <row r="422" spans="1:7" x14ac:dyDescent="0.3">
      <c r="A422" s="1">
        <f t="shared" ca="1" si="19"/>
        <v>0</v>
      </c>
      <c r="G422" s="1">
        <f t="shared" ca="1" si="18"/>
        <v>0</v>
      </c>
    </row>
    <row r="423" spans="1:7" x14ac:dyDescent="0.3">
      <c r="A423" s="1">
        <f t="shared" ca="1" si="19"/>
        <v>0</v>
      </c>
      <c r="G423" s="1">
        <f t="shared" ca="1" si="18"/>
        <v>0</v>
      </c>
    </row>
    <row r="424" spans="1:7" x14ac:dyDescent="0.3">
      <c r="A424" s="1">
        <f t="shared" ca="1" si="19"/>
        <v>0</v>
      </c>
      <c r="G424" s="1">
        <f t="shared" ca="1" si="18"/>
        <v>0</v>
      </c>
    </row>
    <row r="425" spans="1:7" x14ac:dyDescent="0.3">
      <c r="A425" s="1">
        <f t="shared" ca="1" si="19"/>
        <v>0</v>
      </c>
      <c r="G425" s="1">
        <f t="shared" ca="1" si="18"/>
        <v>0</v>
      </c>
    </row>
    <row r="426" spans="1:7" x14ac:dyDescent="0.3">
      <c r="A426" s="1">
        <f t="shared" ca="1" si="19"/>
        <v>0</v>
      </c>
      <c r="G426" s="1">
        <f t="shared" ca="1" si="18"/>
        <v>0</v>
      </c>
    </row>
    <row r="427" spans="1:7" x14ac:dyDescent="0.3">
      <c r="A427" s="1">
        <f t="shared" ca="1" si="19"/>
        <v>0</v>
      </c>
      <c r="G427" s="1">
        <f t="shared" ca="1" si="18"/>
        <v>0</v>
      </c>
    </row>
    <row r="428" spans="1:7" x14ac:dyDescent="0.3">
      <c r="A428" s="1">
        <f t="shared" ca="1" si="19"/>
        <v>0</v>
      </c>
      <c r="G428" s="1">
        <f t="shared" ca="1" si="18"/>
        <v>0</v>
      </c>
    </row>
    <row r="429" spans="1:7" x14ac:dyDescent="0.3">
      <c r="A429" s="1">
        <f t="shared" ca="1" si="19"/>
        <v>0</v>
      </c>
      <c r="G429" s="1">
        <f t="shared" ca="1" si="18"/>
        <v>0</v>
      </c>
    </row>
    <row r="430" spans="1:7" x14ac:dyDescent="0.3">
      <c r="A430" s="1">
        <f t="shared" ca="1" si="19"/>
        <v>0</v>
      </c>
      <c r="G430" s="1">
        <f t="shared" ca="1" si="18"/>
        <v>0</v>
      </c>
    </row>
    <row r="431" spans="1:7" x14ac:dyDescent="0.3">
      <c r="A431" s="1">
        <f t="shared" ca="1" si="19"/>
        <v>0</v>
      </c>
      <c r="G431" s="1">
        <f t="shared" ca="1" si="18"/>
        <v>0</v>
      </c>
    </row>
    <row r="432" spans="1:7" x14ac:dyDescent="0.3">
      <c r="A432" s="1">
        <f t="shared" ca="1" si="19"/>
        <v>0</v>
      </c>
      <c r="G432" s="1">
        <f t="shared" ca="1" si="18"/>
        <v>0</v>
      </c>
    </row>
    <row r="433" spans="1:7" x14ac:dyDescent="0.3">
      <c r="A433" s="1">
        <f t="shared" ca="1" si="19"/>
        <v>0</v>
      </c>
      <c r="G433" s="1">
        <f t="shared" ca="1" si="18"/>
        <v>0</v>
      </c>
    </row>
    <row r="434" spans="1:7" x14ac:dyDescent="0.3">
      <c r="A434" s="1">
        <f t="shared" ca="1" si="19"/>
        <v>0</v>
      </c>
      <c r="G434" s="1">
        <f t="shared" ca="1" si="18"/>
        <v>0</v>
      </c>
    </row>
    <row r="435" spans="1:7" x14ac:dyDescent="0.3">
      <c r="A435" s="1">
        <f t="shared" ca="1" si="19"/>
        <v>0</v>
      </c>
      <c r="G435" s="1">
        <f t="shared" ca="1" si="18"/>
        <v>0</v>
      </c>
    </row>
    <row r="436" spans="1:7" x14ac:dyDescent="0.3">
      <c r="A436" s="1">
        <f t="shared" ca="1" si="19"/>
        <v>0</v>
      </c>
      <c r="G436" s="1">
        <f t="shared" ca="1" si="18"/>
        <v>0</v>
      </c>
    </row>
    <row r="437" spans="1:7" x14ac:dyDescent="0.3">
      <c r="A437" s="1">
        <f t="shared" ca="1" si="19"/>
        <v>0</v>
      </c>
      <c r="G437" s="1">
        <f t="shared" ca="1" si="18"/>
        <v>0</v>
      </c>
    </row>
    <row r="438" spans="1:7" x14ac:dyDescent="0.3">
      <c r="A438" s="1">
        <f t="shared" ca="1" si="19"/>
        <v>0</v>
      </c>
      <c r="G438" s="1">
        <f t="shared" ca="1" si="18"/>
        <v>0</v>
      </c>
    </row>
    <row r="439" spans="1:7" x14ac:dyDescent="0.3">
      <c r="A439" s="1">
        <f t="shared" ca="1" si="19"/>
        <v>0</v>
      </c>
      <c r="G439" s="1">
        <f t="shared" ca="1" si="18"/>
        <v>0</v>
      </c>
    </row>
    <row r="440" spans="1:7" x14ac:dyDescent="0.3">
      <c r="A440" s="1">
        <f t="shared" ca="1" si="19"/>
        <v>0</v>
      </c>
      <c r="G440" s="1">
        <f t="shared" ca="1" si="18"/>
        <v>0</v>
      </c>
    </row>
    <row r="441" spans="1:7" x14ac:dyDescent="0.3">
      <c r="A441" s="1">
        <f t="shared" ca="1" si="19"/>
        <v>0</v>
      </c>
      <c r="G441" s="1">
        <f t="shared" ca="1" si="18"/>
        <v>0</v>
      </c>
    </row>
    <row r="442" spans="1:7" x14ac:dyDescent="0.3">
      <c r="A442" s="1">
        <f t="shared" ca="1" si="19"/>
        <v>0</v>
      </c>
      <c r="G442" s="1">
        <f t="shared" ca="1" si="18"/>
        <v>0</v>
      </c>
    </row>
    <row r="443" spans="1:7" x14ac:dyDescent="0.3">
      <c r="A443" s="1">
        <f t="shared" ca="1" si="19"/>
        <v>0</v>
      </c>
      <c r="G443" s="1">
        <f t="shared" ca="1" si="18"/>
        <v>0</v>
      </c>
    </row>
    <row r="444" spans="1:7" x14ac:dyDescent="0.3">
      <c r="A444" s="1">
        <f t="shared" ca="1" si="19"/>
        <v>0</v>
      </c>
      <c r="G444" s="1">
        <f t="shared" ca="1" si="18"/>
        <v>0</v>
      </c>
    </row>
    <row r="445" spans="1:7" x14ac:dyDescent="0.3">
      <c r="A445" s="1">
        <f t="shared" ca="1" si="19"/>
        <v>0</v>
      </c>
      <c r="G445" s="1">
        <f t="shared" ca="1" si="18"/>
        <v>0</v>
      </c>
    </row>
    <row r="446" spans="1:7" x14ac:dyDescent="0.3">
      <c r="A446" s="1">
        <f t="shared" ca="1" si="19"/>
        <v>0</v>
      </c>
      <c r="G446" s="1">
        <f t="shared" ca="1" si="18"/>
        <v>0</v>
      </c>
    </row>
    <row r="447" spans="1:7" x14ac:dyDescent="0.3">
      <c r="A447" s="1">
        <f t="shared" ca="1" si="19"/>
        <v>0</v>
      </c>
      <c r="G447" s="1">
        <f t="shared" ref="G447:G496" ca="1" si="20">OFFSET($H447,0,LangOffset,1,1)</f>
        <v>0</v>
      </c>
    </row>
    <row r="448" spans="1:7" x14ac:dyDescent="0.3">
      <c r="A448" s="1">
        <f t="shared" ca="1" si="19"/>
        <v>0</v>
      </c>
      <c r="G448" s="1">
        <f t="shared" ca="1" si="20"/>
        <v>0</v>
      </c>
    </row>
    <row r="449" spans="1:7" x14ac:dyDescent="0.3">
      <c r="A449" s="1">
        <f t="shared" ca="1" si="19"/>
        <v>0</v>
      </c>
      <c r="G449" s="1">
        <f t="shared" ca="1" si="20"/>
        <v>0</v>
      </c>
    </row>
    <row r="450" spans="1:7" x14ac:dyDescent="0.3">
      <c r="A450" s="1">
        <f t="shared" ca="1" si="19"/>
        <v>0</v>
      </c>
      <c r="G450" s="1">
        <f t="shared" ca="1" si="20"/>
        <v>0</v>
      </c>
    </row>
    <row r="451" spans="1:7" x14ac:dyDescent="0.3">
      <c r="A451" s="1">
        <f t="shared" ca="1" si="19"/>
        <v>0</v>
      </c>
      <c r="G451" s="1">
        <f t="shared" ca="1" si="20"/>
        <v>0</v>
      </c>
    </row>
    <row r="452" spans="1:7" x14ac:dyDescent="0.3">
      <c r="A452" s="1">
        <f t="shared" ca="1" si="19"/>
        <v>0</v>
      </c>
      <c r="G452" s="1">
        <f t="shared" ca="1" si="20"/>
        <v>0</v>
      </c>
    </row>
    <row r="453" spans="1:7" x14ac:dyDescent="0.3">
      <c r="A453" s="1">
        <f t="shared" ca="1" si="19"/>
        <v>0</v>
      </c>
      <c r="G453" s="1">
        <f t="shared" ca="1" si="20"/>
        <v>0</v>
      </c>
    </row>
    <row r="454" spans="1:7" x14ac:dyDescent="0.3">
      <c r="A454" s="1">
        <f t="shared" ca="1" si="19"/>
        <v>0</v>
      </c>
      <c r="G454" s="1">
        <f t="shared" ca="1" si="20"/>
        <v>0</v>
      </c>
    </row>
    <row r="455" spans="1:7" x14ac:dyDescent="0.3">
      <c r="A455" s="1">
        <f t="shared" ca="1" si="19"/>
        <v>0</v>
      </c>
      <c r="G455" s="1">
        <f t="shared" ca="1" si="20"/>
        <v>0</v>
      </c>
    </row>
    <row r="456" spans="1:7" x14ac:dyDescent="0.3">
      <c r="A456" s="1">
        <f t="shared" ca="1" si="19"/>
        <v>0</v>
      </c>
      <c r="G456" s="1">
        <f t="shared" ca="1" si="20"/>
        <v>0</v>
      </c>
    </row>
    <row r="457" spans="1:7" x14ac:dyDescent="0.3">
      <c r="A457" s="1">
        <f t="shared" ca="1" si="19"/>
        <v>0</v>
      </c>
      <c r="G457" s="1">
        <f t="shared" ca="1" si="20"/>
        <v>0</v>
      </c>
    </row>
    <row r="458" spans="1:7" x14ac:dyDescent="0.3">
      <c r="A458" s="1">
        <f t="shared" ca="1" si="19"/>
        <v>0</v>
      </c>
      <c r="G458" s="1">
        <f t="shared" ca="1" si="20"/>
        <v>0</v>
      </c>
    </row>
    <row r="459" spans="1:7" x14ac:dyDescent="0.3">
      <c r="A459" s="1">
        <f t="shared" ca="1" si="19"/>
        <v>0</v>
      </c>
      <c r="G459" s="1">
        <f t="shared" ca="1" si="20"/>
        <v>0</v>
      </c>
    </row>
    <row r="460" spans="1:7" x14ac:dyDescent="0.3">
      <c r="A460" s="1">
        <f t="shared" ca="1" si="19"/>
        <v>0</v>
      </c>
      <c r="G460" s="1">
        <f t="shared" ca="1" si="20"/>
        <v>0</v>
      </c>
    </row>
    <row r="461" spans="1:7" x14ac:dyDescent="0.3">
      <c r="A461" s="1">
        <f t="shared" ca="1" si="19"/>
        <v>0</v>
      </c>
      <c r="G461" s="1">
        <f t="shared" ca="1" si="20"/>
        <v>0</v>
      </c>
    </row>
    <row r="462" spans="1:7" x14ac:dyDescent="0.3">
      <c r="A462" s="1">
        <f t="shared" ca="1" si="19"/>
        <v>0</v>
      </c>
      <c r="G462" s="1">
        <f t="shared" ca="1" si="20"/>
        <v>0</v>
      </c>
    </row>
    <row r="463" spans="1:7" x14ac:dyDescent="0.3">
      <c r="A463" s="1">
        <f t="shared" ca="1" si="19"/>
        <v>0</v>
      </c>
      <c r="G463" s="1">
        <f t="shared" ca="1" si="20"/>
        <v>0</v>
      </c>
    </row>
    <row r="464" spans="1:7" x14ac:dyDescent="0.3">
      <c r="A464" s="1">
        <f t="shared" ca="1" si="19"/>
        <v>0</v>
      </c>
      <c r="G464" s="1">
        <f t="shared" ca="1" si="20"/>
        <v>0</v>
      </c>
    </row>
    <row r="465" spans="1:7" x14ac:dyDescent="0.3">
      <c r="A465" s="1">
        <f t="shared" ca="1" si="19"/>
        <v>0</v>
      </c>
      <c r="G465" s="1">
        <f t="shared" ca="1" si="20"/>
        <v>0</v>
      </c>
    </row>
    <row r="466" spans="1:7" x14ac:dyDescent="0.3">
      <c r="A466" s="1">
        <f t="shared" ca="1" si="19"/>
        <v>0</v>
      </c>
      <c r="G466" s="1">
        <f t="shared" ca="1" si="20"/>
        <v>0</v>
      </c>
    </row>
    <row r="467" spans="1:7" x14ac:dyDescent="0.3">
      <c r="A467" s="1">
        <f t="shared" ca="1" si="19"/>
        <v>0</v>
      </c>
      <c r="G467" s="1">
        <f t="shared" ca="1" si="20"/>
        <v>0</v>
      </c>
    </row>
    <row r="468" spans="1:7" x14ac:dyDescent="0.3">
      <c r="A468" s="1">
        <f t="shared" ca="1" si="19"/>
        <v>0</v>
      </c>
      <c r="G468" s="1">
        <f t="shared" ca="1" si="20"/>
        <v>0</v>
      </c>
    </row>
    <row r="469" spans="1:7" x14ac:dyDescent="0.3">
      <c r="A469" s="1">
        <f t="shared" ca="1" si="19"/>
        <v>0</v>
      </c>
      <c r="G469" s="1">
        <f t="shared" ca="1" si="20"/>
        <v>0</v>
      </c>
    </row>
    <row r="470" spans="1:7" x14ac:dyDescent="0.3">
      <c r="A470" s="1">
        <f t="shared" ca="1" si="19"/>
        <v>0</v>
      </c>
      <c r="G470" s="1">
        <f t="shared" ca="1" si="20"/>
        <v>0</v>
      </c>
    </row>
    <row r="471" spans="1:7" x14ac:dyDescent="0.3">
      <c r="A471" s="1">
        <f t="shared" ca="1" si="19"/>
        <v>0</v>
      </c>
      <c r="G471" s="1">
        <f t="shared" ca="1" si="20"/>
        <v>0</v>
      </c>
    </row>
    <row r="472" spans="1:7" x14ac:dyDescent="0.3">
      <c r="A472" s="1">
        <f t="shared" ca="1" si="19"/>
        <v>0</v>
      </c>
      <c r="G472" s="1">
        <f t="shared" ca="1" si="20"/>
        <v>0</v>
      </c>
    </row>
    <row r="473" spans="1:7" x14ac:dyDescent="0.3">
      <c r="A473" s="1">
        <f t="shared" ca="1" si="19"/>
        <v>0</v>
      </c>
      <c r="G473" s="1">
        <f t="shared" ca="1" si="20"/>
        <v>0</v>
      </c>
    </row>
    <row r="474" spans="1:7" x14ac:dyDescent="0.3">
      <c r="A474" s="1">
        <f t="shared" ca="1" si="19"/>
        <v>0</v>
      </c>
      <c r="G474" s="1">
        <f t="shared" ca="1" si="20"/>
        <v>0</v>
      </c>
    </row>
    <row r="475" spans="1:7" x14ac:dyDescent="0.3">
      <c r="A475" s="1">
        <f t="shared" ca="1" si="19"/>
        <v>0</v>
      </c>
      <c r="G475" s="1">
        <f t="shared" ca="1" si="20"/>
        <v>0</v>
      </c>
    </row>
    <row r="476" spans="1:7" x14ac:dyDescent="0.3">
      <c r="A476" s="1">
        <f t="shared" ca="1" si="19"/>
        <v>0</v>
      </c>
      <c r="G476" s="1">
        <f t="shared" ca="1" si="20"/>
        <v>0</v>
      </c>
    </row>
    <row r="477" spans="1:7" x14ac:dyDescent="0.3">
      <c r="A477" s="1">
        <f t="shared" ca="1" si="19"/>
        <v>0</v>
      </c>
      <c r="G477" s="1">
        <f t="shared" ca="1" si="20"/>
        <v>0</v>
      </c>
    </row>
    <row r="478" spans="1:7" x14ac:dyDescent="0.3">
      <c r="A478" s="1">
        <f t="shared" ref="A478:A492" ca="1" si="21">OFFSET($B478,0,LangOffset,1,1)</f>
        <v>0</v>
      </c>
      <c r="G478" s="1">
        <f t="shared" ca="1" si="20"/>
        <v>0</v>
      </c>
    </row>
    <row r="479" spans="1:7" x14ac:dyDescent="0.3">
      <c r="A479" s="1">
        <f t="shared" ca="1" si="21"/>
        <v>0</v>
      </c>
      <c r="G479" s="1">
        <f t="shared" ca="1" si="20"/>
        <v>0</v>
      </c>
    </row>
    <row r="480" spans="1:7" x14ac:dyDescent="0.3">
      <c r="A480" s="1">
        <f t="shared" ca="1" si="21"/>
        <v>0</v>
      </c>
      <c r="G480" s="1">
        <f t="shared" ca="1" si="20"/>
        <v>0</v>
      </c>
    </row>
    <row r="481" spans="1:7" x14ac:dyDescent="0.3">
      <c r="A481" s="1">
        <f t="shared" ca="1" si="21"/>
        <v>0</v>
      </c>
      <c r="G481" s="1">
        <f t="shared" ca="1" si="20"/>
        <v>0</v>
      </c>
    </row>
    <row r="482" spans="1:7" x14ac:dyDescent="0.3">
      <c r="A482" s="1">
        <f t="shared" ca="1" si="21"/>
        <v>0</v>
      </c>
      <c r="G482" s="1">
        <f t="shared" ca="1" si="20"/>
        <v>0</v>
      </c>
    </row>
    <row r="483" spans="1:7" x14ac:dyDescent="0.3">
      <c r="A483" s="1">
        <f t="shared" ca="1" si="21"/>
        <v>0</v>
      </c>
      <c r="G483" s="1">
        <f t="shared" ca="1" si="20"/>
        <v>0</v>
      </c>
    </row>
    <row r="484" spans="1:7" x14ac:dyDescent="0.3">
      <c r="A484" s="1">
        <f t="shared" ca="1" si="21"/>
        <v>0</v>
      </c>
      <c r="G484" s="1">
        <f t="shared" ca="1" si="20"/>
        <v>0</v>
      </c>
    </row>
    <row r="485" spans="1:7" x14ac:dyDescent="0.3">
      <c r="A485" s="1">
        <f t="shared" ca="1" si="21"/>
        <v>0</v>
      </c>
      <c r="G485" s="1">
        <f t="shared" ca="1" si="20"/>
        <v>0</v>
      </c>
    </row>
    <row r="486" spans="1:7" x14ac:dyDescent="0.3">
      <c r="A486" s="1">
        <f t="shared" ca="1" si="21"/>
        <v>0</v>
      </c>
      <c r="G486" s="1">
        <f t="shared" ca="1" si="20"/>
        <v>0</v>
      </c>
    </row>
    <row r="487" spans="1:7" x14ac:dyDescent="0.3">
      <c r="A487" s="1">
        <f t="shared" ca="1" si="21"/>
        <v>0</v>
      </c>
      <c r="G487" s="1">
        <f t="shared" ca="1" si="20"/>
        <v>0</v>
      </c>
    </row>
    <row r="488" spans="1:7" x14ac:dyDescent="0.3">
      <c r="A488" s="1">
        <f t="shared" ca="1" si="21"/>
        <v>0</v>
      </c>
      <c r="G488" s="1">
        <f t="shared" ca="1" si="20"/>
        <v>0</v>
      </c>
    </row>
    <row r="489" spans="1:7" x14ac:dyDescent="0.3">
      <c r="A489" s="1">
        <f t="shared" ca="1" si="21"/>
        <v>0</v>
      </c>
      <c r="G489" s="1">
        <f t="shared" ca="1" si="20"/>
        <v>0</v>
      </c>
    </row>
    <row r="490" spans="1:7" x14ac:dyDescent="0.3">
      <c r="A490" s="1">
        <f t="shared" ca="1" si="21"/>
        <v>0</v>
      </c>
      <c r="G490" s="1">
        <f t="shared" ca="1" si="20"/>
        <v>0</v>
      </c>
    </row>
    <row r="491" spans="1:7" x14ac:dyDescent="0.3">
      <c r="A491" s="1">
        <f t="shared" ca="1" si="21"/>
        <v>0</v>
      </c>
      <c r="G491" s="1">
        <f t="shared" ca="1" si="20"/>
        <v>0</v>
      </c>
    </row>
    <row r="492" spans="1:7" x14ac:dyDescent="0.3">
      <c r="A492" s="1">
        <f t="shared" ca="1" si="21"/>
        <v>0</v>
      </c>
      <c r="G492" s="1">
        <f t="shared" ca="1" si="20"/>
        <v>0</v>
      </c>
    </row>
    <row r="493" spans="1:7" x14ac:dyDescent="0.3">
      <c r="G493" s="1">
        <f t="shared" ca="1" si="20"/>
        <v>0</v>
      </c>
    </row>
    <row r="494" spans="1:7" x14ac:dyDescent="0.3">
      <c r="G494" s="1">
        <f t="shared" ca="1" si="20"/>
        <v>0</v>
      </c>
    </row>
    <row r="495" spans="1:7" x14ac:dyDescent="0.3">
      <c r="G495" s="1">
        <f t="shared" ca="1" si="20"/>
        <v>0</v>
      </c>
    </row>
    <row r="496" spans="1:7" x14ac:dyDescent="0.3">
      <c r="G496" s="1">
        <f t="shared" ca="1" si="20"/>
        <v>0</v>
      </c>
    </row>
  </sheetData>
  <sheetProtection algorithmName="SHA-512" hashValue="bfrv6aXpTRbZD8SINiAcLpDstMB4YTwDTg1+pQFUShcy5fWU2VHrHhmnF4LuytTi8MKwIt9VfOmzWLx/amJfuA==" saltValue="F8xYfETS7Iumga4vdVnQKg==" spinCount="100000" sheet="1" objects="1" scenarios="1"/>
  <customSheetViews>
    <customSheetView guid="{CD09CE3E-58EC-4EDC-BE6A-B9CFB40E5B97}">
      <selection activeCell="C1" sqref="C1"/>
      <pageMargins left="0.7" right="0.7" top="0.75" bottom="0.75" header="0.3" footer="0.3"/>
      <pageSetup paperSize="9" orientation="portrait"/>
    </customSheetView>
    <customSheetView guid="{DCBE10EC-8F38-2F45-867C-33FA420E36B5}">
      <selection activeCell="G12" sqref="G12"/>
      <pageMargins left="0.7" right="0.7" top="0.75" bottom="0.75" header="0.3" footer="0.3"/>
      <pageSetup paperSize="9" orientation="portrait"/>
    </customSheetView>
    <customSheetView guid="{5D020AB2-0A97-4230-BF83-062EE6184162}" topLeftCell="C17">
      <selection activeCell="H48" sqref="H48"/>
      <pageMargins left="0.7" right="0.7" top="0.75" bottom="0.75" header="0.3" footer="0.3"/>
      <pageSetup paperSize="9" orientation="portrait"/>
    </customSheetView>
    <customSheetView guid="{8A762DD9-6125-4177-AA9B-79E8D68448DE}" topLeftCell="C7">
      <selection activeCell="G47" sqref="G47"/>
      <pageMargins left="0.7" right="0.7" top="0.75" bottom="0.75" header="0.3" footer="0.3"/>
      <pageSetup paperSize="9" orientation="portrait"/>
    </customSheetView>
  </customSheetView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A1:AC271"/>
  <sheetViews>
    <sheetView zoomScale="60" zoomScaleNormal="60" workbookViewId="0">
      <selection activeCell="AE40" sqref="AE40"/>
    </sheetView>
  </sheetViews>
  <sheetFormatPr defaultColWidth="9" defaultRowHeight="14.5" x14ac:dyDescent="0.35"/>
  <cols>
    <col min="1" max="1" width="22.08203125" style="21" customWidth="1"/>
    <col min="2" max="2" width="19.33203125" style="21" customWidth="1"/>
    <col min="3" max="3" width="66.08203125" style="21" customWidth="1"/>
    <col min="4" max="5" width="55" style="21" customWidth="1"/>
    <col min="6" max="6" width="9" style="21" customWidth="1"/>
    <col min="7" max="7" width="45.58203125" style="21" customWidth="1"/>
    <col min="8" max="9" width="45.08203125" style="21" customWidth="1"/>
    <col min="10" max="11" width="9" style="21"/>
    <col min="17" max="18" width="9" style="21"/>
    <col min="24" max="26" width="9" style="21"/>
    <col min="27" max="27" width="10.5" style="21" customWidth="1"/>
    <col min="28" max="16384" width="9" style="21"/>
  </cols>
  <sheetData>
    <row r="1" spans="1:29" x14ac:dyDescent="0.35">
      <c r="C1" s="22" t="s">
        <v>35</v>
      </c>
      <c r="M1" s="26" t="s">
        <v>237</v>
      </c>
      <c r="T1" s="26" t="s">
        <v>34</v>
      </c>
      <c r="Z1"/>
      <c r="AA1" s="26" t="s">
        <v>33</v>
      </c>
      <c r="AB1"/>
      <c r="AC1"/>
    </row>
    <row r="2" spans="1:29" x14ac:dyDescent="0.35">
      <c r="A2" s="27" t="s">
        <v>17</v>
      </c>
      <c r="B2" s="32" t="s">
        <v>17</v>
      </c>
      <c r="C2" s="27" t="s">
        <v>13</v>
      </c>
      <c r="D2" s="27" t="s">
        <v>18</v>
      </c>
      <c r="E2" s="27" t="s">
        <v>15</v>
      </c>
      <c r="F2" s="28"/>
      <c r="G2" s="32" t="s">
        <v>13</v>
      </c>
      <c r="H2" s="32" t="s">
        <v>18</v>
      </c>
      <c r="I2" s="32" t="s">
        <v>15</v>
      </c>
      <c r="J2" s="33"/>
      <c r="L2" s="27" t="s">
        <v>17</v>
      </c>
      <c r="M2" s="27" t="s">
        <v>13</v>
      </c>
      <c r="N2" s="27" t="s">
        <v>18</v>
      </c>
      <c r="O2" s="27" t="s">
        <v>15</v>
      </c>
      <c r="P2" s="28"/>
      <c r="S2" s="27" t="s">
        <v>17</v>
      </c>
      <c r="T2" s="27" t="s">
        <v>13</v>
      </c>
      <c r="U2" s="27" t="s">
        <v>18</v>
      </c>
      <c r="V2" s="27" t="s">
        <v>15</v>
      </c>
      <c r="W2" s="28"/>
      <c r="Z2" s="32" t="s">
        <v>17</v>
      </c>
      <c r="AA2" s="32" t="s">
        <v>13</v>
      </c>
      <c r="AB2" s="32" t="s">
        <v>18</v>
      </c>
      <c r="AC2" s="32" t="s">
        <v>15</v>
      </c>
    </row>
    <row r="3" spans="1:29" x14ac:dyDescent="0.35">
      <c r="A3" s="34" t="str">
        <f t="shared" ref="A3:A9" ca="1" si="0">OFFSET(C3,0,LangOffset,1,1)</f>
        <v>Sélectionner…</v>
      </c>
      <c r="B3" s="34" t="str">
        <f t="shared" ref="B3:B10" ca="1" si="1">OFFSET(G3,0,LangOffset,1,1)</f>
        <v>Sélectionner…</v>
      </c>
      <c r="C3" s="35" t="s">
        <v>36</v>
      </c>
      <c r="D3" s="53" t="s">
        <v>247</v>
      </c>
      <c r="E3" s="54" t="s">
        <v>276</v>
      </c>
      <c r="F3" s="54"/>
      <c r="G3" s="144" t="s">
        <v>36</v>
      </c>
      <c r="H3" s="53" t="s">
        <v>247</v>
      </c>
      <c r="I3" t="s">
        <v>276</v>
      </c>
      <c r="J3" s="53"/>
      <c r="L3" t="str">
        <f t="shared" ref="L3:L66" ca="1" si="2">OFFSET($M3,0,LangOffset,1,1)</f>
        <v>Sélectionnez votre lieu géographique…</v>
      </c>
      <c r="M3" s="29" t="s">
        <v>238</v>
      </c>
      <c r="N3" s="29" t="s">
        <v>250</v>
      </c>
      <c r="O3" s="29" t="s">
        <v>279</v>
      </c>
      <c r="P3" s="29"/>
      <c r="S3" s="64" t="str">
        <f ca="1">OFFSET($T3,0,LangOffset,1,1)</f>
        <v>Sélectionner…</v>
      </c>
      <c r="T3" s="29" t="s">
        <v>36</v>
      </c>
      <c r="U3" s="29" t="s">
        <v>247</v>
      </c>
      <c r="V3" s="29" t="s">
        <v>276</v>
      </c>
      <c r="W3" s="29"/>
      <c r="Z3" s="64" t="str">
        <f ca="1">OFFSET($AA3,0,LangOffset,1,1)</f>
        <v>Sélectionner…</v>
      </c>
      <c r="AA3" s="29" t="s">
        <v>36</v>
      </c>
      <c r="AB3" s="29" t="s">
        <v>247</v>
      </c>
      <c r="AC3" s="29" t="s">
        <v>276</v>
      </c>
    </row>
    <row r="4" spans="1:29" x14ac:dyDescent="0.35">
      <c r="A4" s="34" t="str">
        <f t="shared" ca="1" si="0"/>
        <v>Couverture des coûts de rémunération</v>
      </c>
      <c r="B4" s="34" t="str">
        <f t="shared" ca="1" si="1"/>
        <v xml:space="preserve">Pourcentage d’ASC rémunérés </v>
      </c>
      <c r="C4" s="71" t="s">
        <v>561</v>
      </c>
      <c r="D4" s="138" t="s">
        <v>826</v>
      </c>
      <c r="E4" s="137" t="s">
        <v>827</v>
      </c>
      <c r="F4" s="55"/>
      <c r="G4" s="76" t="s">
        <v>664</v>
      </c>
      <c r="H4" s="92" t="s">
        <v>1025</v>
      </c>
      <c r="I4" s="143" t="s">
        <v>1032</v>
      </c>
      <c r="J4" s="53"/>
      <c r="L4" t="str">
        <f t="shared" ca="1" si="2"/>
        <v>Afghanistan</v>
      </c>
      <c r="M4" s="59" t="s">
        <v>39</v>
      </c>
      <c r="N4" s="29" t="s">
        <v>39</v>
      </c>
      <c r="O4" t="s">
        <v>290</v>
      </c>
      <c r="S4" s="64" t="str">
        <f ca="1">OFFSET($T4,0,LangOffset,1,1)</f>
        <v>ICN</v>
      </c>
      <c r="T4" s="29" t="s">
        <v>239</v>
      </c>
      <c r="U4" s="29" t="s">
        <v>248</v>
      </c>
      <c r="V4" s="29" t="s">
        <v>277</v>
      </c>
      <c r="W4" s="29"/>
      <c r="Z4" s="64" t="str">
        <f ca="1">OFFSET($AA4,0,LangOffset,1,1)</f>
        <v>VIH</v>
      </c>
      <c r="AA4" s="70" t="s">
        <v>552</v>
      </c>
      <c r="AB4" s="96" t="s">
        <v>856</v>
      </c>
      <c r="AC4" s="96" t="s">
        <v>856</v>
      </c>
    </row>
    <row r="5" spans="1:29" ht="15" thickBot="1" x14ac:dyDescent="0.4">
      <c r="A5" s="34" t="str">
        <f t="shared" ca="1" si="0"/>
        <v>Couverture des coûts de formation pré-service et de certification basée sur les compétences</v>
      </c>
      <c r="B5" s="34" t="str">
        <f t="shared" ca="1" si="1"/>
        <v>Pourcentage d’ASC qui ont reçu  une formation pré-service et de certification basée sur les compétences</v>
      </c>
      <c r="C5" s="71" t="s">
        <v>560</v>
      </c>
      <c r="D5" s="138" t="s">
        <v>828</v>
      </c>
      <c r="E5" s="137" t="s">
        <v>1028</v>
      </c>
      <c r="F5" s="53"/>
      <c r="G5" s="73" t="s">
        <v>1057</v>
      </c>
      <c r="H5" s="92" t="s">
        <v>1064</v>
      </c>
      <c r="I5" s="137" t="s">
        <v>1037</v>
      </c>
      <c r="J5" s="53"/>
      <c r="L5" t="str">
        <f t="shared" ca="1" si="2"/>
        <v>Albanie</v>
      </c>
      <c r="M5" s="59" t="s">
        <v>40</v>
      </c>
      <c r="N5" s="29" t="s">
        <v>291</v>
      </c>
      <c r="O5" t="s">
        <v>40</v>
      </c>
      <c r="S5" s="64" t="str">
        <f ca="1">OFFSET($T5,0,LangOffset,1,1)</f>
        <v>non ICN</v>
      </c>
      <c r="T5" s="29" t="s">
        <v>240</v>
      </c>
      <c r="U5" s="29" t="s">
        <v>249</v>
      </c>
      <c r="V5" s="29" t="s">
        <v>278</v>
      </c>
      <c r="W5" s="29"/>
      <c r="Z5" s="64" t="str">
        <f ca="1">OFFSET($AA5,0,LangOffset,1,1)</f>
        <v>Tuberculose</v>
      </c>
      <c r="AA5" s="70" t="s">
        <v>31</v>
      </c>
      <c r="AB5" s="96" t="s">
        <v>855</v>
      </c>
      <c r="AC5" s="96" t="s">
        <v>31</v>
      </c>
    </row>
    <row r="6" spans="1:29" ht="15" thickBot="1" x14ac:dyDescent="0.4">
      <c r="A6" s="34" t="str">
        <f t="shared" ca="1" si="0"/>
        <v>Couverture des coûts de formation continue basée sur les compétences</v>
      </c>
      <c r="B6" s="34" t="str">
        <f t="shared" ca="1" si="1"/>
        <v>Pourcentage  d’ASC qui ont reçu  une formation continue basée sur les compétences</v>
      </c>
      <c r="C6" s="72" t="s">
        <v>559</v>
      </c>
      <c r="D6" s="139" t="s">
        <v>829</v>
      </c>
      <c r="E6" s="137" t="s">
        <v>830</v>
      </c>
      <c r="F6" s="53"/>
      <c r="G6" s="73" t="s">
        <v>1058</v>
      </c>
      <c r="H6" s="92" t="s">
        <v>1065</v>
      </c>
      <c r="I6" s="137" t="s">
        <v>1038</v>
      </c>
      <c r="J6" s="53"/>
      <c r="L6" t="str">
        <f t="shared" ca="1" si="2"/>
        <v>Algérie</v>
      </c>
      <c r="M6" s="59" t="s">
        <v>41</v>
      </c>
      <c r="N6" s="29" t="s">
        <v>292</v>
      </c>
      <c r="O6" t="s">
        <v>293</v>
      </c>
      <c r="S6" s="64" t="str">
        <f ca="1">OFFSET($T6,0,LangOffset,1,1)</f>
        <v xml:space="preserve">Organisation dirigée par la communauté  </v>
      </c>
      <c r="T6" s="66" t="s">
        <v>555</v>
      </c>
      <c r="U6" s="136" t="s">
        <v>849</v>
      </c>
      <c r="V6" s="141" t="s">
        <v>850</v>
      </c>
      <c r="Z6" s="64" t="str">
        <f ca="1">OFFSET($AA6,0,LangOffset,1,1)</f>
        <v>Paludisme</v>
      </c>
      <c r="AA6" s="70" t="s">
        <v>553</v>
      </c>
      <c r="AB6" s="97" t="s">
        <v>854</v>
      </c>
      <c r="AC6" s="97" t="s">
        <v>553</v>
      </c>
    </row>
    <row r="7" spans="1:29" ht="15" thickBot="1" x14ac:dyDescent="0.4">
      <c r="A7" s="34" t="str">
        <f t="shared" ca="1" si="0"/>
        <v xml:space="preserve">Couverture des coûts des supervisions </v>
      </c>
      <c r="B7" s="34" t="str">
        <f t="shared" ca="1" si="1"/>
        <v xml:space="preserve">Pourcentage  d’ASC qui ont reçu  une supervision formative intégrée </v>
      </c>
      <c r="C7" s="72" t="s">
        <v>606</v>
      </c>
      <c r="D7" s="140" t="s">
        <v>831</v>
      </c>
      <c r="E7" s="94" t="s">
        <v>832</v>
      </c>
      <c r="F7" s="60"/>
      <c r="G7" s="74" t="s">
        <v>1059</v>
      </c>
      <c r="H7" s="93" t="s">
        <v>1066</v>
      </c>
      <c r="I7" s="94" t="s">
        <v>1033</v>
      </c>
      <c r="J7" s="53"/>
      <c r="L7" t="str">
        <f t="shared" ca="1" si="2"/>
        <v>Andorre</v>
      </c>
      <c r="M7" s="59" t="s">
        <v>42</v>
      </c>
      <c r="N7" s="29" t="s">
        <v>294</v>
      </c>
      <c r="O7" t="s">
        <v>42</v>
      </c>
      <c r="S7" s="64" t="str">
        <f ca="1">OFFSET($T7,0,LangOffset,1,1)</f>
        <v xml:space="preserve">Organisation basée dans la communauté </v>
      </c>
      <c r="T7" s="66" t="s">
        <v>556</v>
      </c>
      <c r="U7" s="135" t="s">
        <v>851</v>
      </c>
      <c r="V7" s="142" t="s">
        <v>1027</v>
      </c>
      <c r="Z7" s="64" t="str">
        <f ca="1">OFFSET($AA7,0,LangOffset,1,1)</f>
        <v>SSRP</v>
      </c>
      <c r="AA7" s="70" t="s">
        <v>554</v>
      </c>
      <c r="AB7" s="97" t="s">
        <v>853</v>
      </c>
      <c r="AC7" s="95" t="s">
        <v>852</v>
      </c>
    </row>
    <row r="8" spans="1:29" x14ac:dyDescent="0.35">
      <c r="A8" s="34" t="str">
        <f t="shared" ca="1" si="0"/>
        <v>Couverture des coûts d’équipements</v>
      </c>
      <c r="B8" s="34" t="str">
        <f t="shared" ca="1" si="1"/>
        <v>Pourcentage  d’ASC qui ont reçu un équipement</v>
      </c>
      <c r="C8" s="71" t="s">
        <v>564</v>
      </c>
      <c r="D8" s="138" t="s">
        <v>833</v>
      </c>
      <c r="E8" s="137" t="s">
        <v>834</v>
      </c>
      <c r="F8" s="53"/>
      <c r="G8" s="73" t="s">
        <v>1060</v>
      </c>
      <c r="H8" s="92" t="s">
        <v>1067</v>
      </c>
      <c r="I8" s="137" t="s">
        <v>1034</v>
      </c>
      <c r="J8" s="53"/>
      <c r="L8" t="str">
        <f t="shared" ca="1" si="2"/>
        <v>Angola</v>
      </c>
      <c r="M8" s="59" t="s">
        <v>43</v>
      </c>
      <c r="N8" s="29" t="s">
        <v>43</v>
      </c>
      <c r="O8" t="s">
        <v>43</v>
      </c>
    </row>
    <row r="9" spans="1:29" x14ac:dyDescent="0.35">
      <c r="A9" s="34" t="str">
        <f t="shared" ca="1" si="0"/>
        <v xml:space="preserve">Couverture des coûts des EPI </v>
      </c>
      <c r="B9" s="34" t="str">
        <f t="shared" ca="1" si="1"/>
        <v>Pourcentage  d’ASC protégés par un EPI</v>
      </c>
      <c r="C9" s="72" t="s">
        <v>565</v>
      </c>
      <c r="D9" s="138" t="s">
        <v>844</v>
      </c>
      <c r="E9" s="137" t="s">
        <v>835</v>
      </c>
      <c r="F9" s="53"/>
      <c r="G9" s="73" t="s">
        <v>1061</v>
      </c>
      <c r="H9" s="92" t="s">
        <v>1068</v>
      </c>
      <c r="I9" s="137" t="s">
        <v>1035</v>
      </c>
      <c r="J9" s="53"/>
      <c r="L9" t="str">
        <f ca="1">OFFSET($M9,0,LangOffset,1,1)</f>
        <v>Antigua-et-Barbuda</v>
      </c>
      <c r="M9" s="59" t="s">
        <v>44</v>
      </c>
      <c r="N9" s="29" t="s">
        <v>295</v>
      </c>
      <c r="O9" t="s">
        <v>296</v>
      </c>
    </row>
    <row r="10" spans="1:29" x14ac:dyDescent="0.35">
      <c r="A10" s="34" t="str">
        <f t="shared" ref="A10:A15" ca="1" si="3">OFFSET(C10,0,LangOffset,1,1)</f>
        <v>Couverture des coûts des produits</v>
      </c>
      <c r="B10" s="34" t="str">
        <f t="shared" ca="1" si="1"/>
        <v>Pourcentage d'agents de santé communautaires à qui l'on a fourni des produits (par exemple, des préservatifs, du lubrifiant selon le paquet de services des agents de santé communautaires)</v>
      </c>
      <c r="C10" s="71" t="s">
        <v>607</v>
      </c>
      <c r="D10" s="139" t="s">
        <v>845</v>
      </c>
      <c r="E10" s="137" t="s">
        <v>836</v>
      </c>
      <c r="G10" s="71" t="s">
        <v>1069</v>
      </c>
      <c r="H10" s="137" t="s">
        <v>1073</v>
      </c>
      <c r="I10" s="137" t="s">
        <v>1074</v>
      </c>
      <c r="L10" t="str">
        <f t="shared" ca="1" si="2"/>
        <v>Argentine</v>
      </c>
      <c r="M10" s="59" t="s">
        <v>45</v>
      </c>
      <c r="N10" s="29" t="s">
        <v>297</v>
      </c>
      <c r="O10" t="s">
        <v>45</v>
      </c>
    </row>
    <row r="11" spans="1:29" x14ac:dyDescent="0.35">
      <c r="A11" s="34" t="str">
        <f t="shared" ca="1" si="3"/>
        <v>Couverture des coûts liés aux références / contre références</v>
      </c>
      <c r="B11" s="34" t="str">
        <f t="shared" ref="B11:B12" ca="1" si="4">OFFSET(G11,0,LangOffset,1,1)</f>
        <v>Pourcentage d'ASC appuyés pour des activités liées à la référence/contre-référence</v>
      </c>
      <c r="C11" s="71" t="s">
        <v>608</v>
      </c>
      <c r="D11" s="139" t="s">
        <v>837</v>
      </c>
      <c r="E11" s="137" t="s">
        <v>1029</v>
      </c>
      <c r="G11" s="72" t="s">
        <v>1062</v>
      </c>
      <c r="H11" s="137" t="s">
        <v>1026</v>
      </c>
      <c r="I11" s="137" t="s">
        <v>1036</v>
      </c>
      <c r="L11" t="str">
        <f t="shared" ca="1" si="2"/>
        <v>Arménie</v>
      </c>
      <c r="M11" s="59" t="s">
        <v>46</v>
      </c>
      <c r="N11" s="29" t="s">
        <v>298</v>
      </c>
      <c r="O11" t="s">
        <v>46</v>
      </c>
    </row>
    <row r="12" spans="1:29" x14ac:dyDescent="0.35">
      <c r="A12" s="34" t="str">
        <f t="shared" ca="1" si="3"/>
        <v>Couverture des coûts liés au Système de Gestion de l’Information Sanitaire et du S&amp;E.</v>
      </c>
      <c r="B12" s="34" t="str">
        <f t="shared" ca="1" si="4"/>
        <v>Pourcentage d’ASC appuyés par des activités relatives au Système d’Information Sanitaire, à la surveillance et au S&amp;E</v>
      </c>
      <c r="C12" s="77" t="s">
        <v>675</v>
      </c>
      <c r="D12" s="139" t="s">
        <v>838</v>
      </c>
      <c r="E12" s="137" t="s">
        <v>1031</v>
      </c>
      <c r="G12" s="71" t="s">
        <v>1063</v>
      </c>
      <c r="H12" s="137" t="s">
        <v>846</v>
      </c>
      <c r="I12" s="137" t="s">
        <v>1039</v>
      </c>
      <c r="L12" t="str">
        <f t="shared" ca="1" si="2"/>
        <v>Aruba</v>
      </c>
      <c r="M12" s="59" t="s">
        <v>47</v>
      </c>
      <c r="N12" s="29" t="s">
        <v>47</v>
      </c>
      <c r="O12" t="s">
        <v>47</v>
      </c>
    </row>
    <row r="13" spans="1:29" x14ac:dyDescent="0.35">
      <c r="A13" s="34" t="str">
        <f t="shared" ca="1" si="3"/>
        <v>Produits pour la PEC-C non liés au paludisme (antibiotiques de première ligne pour la pneumonie simple chez les enfants de 2 à 59 mois dans le cadre de la PEC-C)</v>
      </c>
      <c r="B13" s="34" t="str">
        <f t="shared" ref="B13:B14" ca="1" si="5">OFFSET(G13,0,LangOffset,1,1)</f>
        <v>Proportion d'enfants de 2 à 59 mois avec suspicion de pneumonie (respiration rapide) qui ont reçu un traitement antibiotique de première ligne dans la communauté</v>
      </c>
      <c r="C13" s="75" t="s">
        <v>628</v>
      </c>
      <c r="D13" s="139" t="s">
        <v>839</v>
      </c>
      <c r="E13" s="137" t="s">
        <v>840</v>
      </c>
      <c r="G13" s="75" t="s">
        <v>627</v>
      </c>
      <c r="H13" s="137" t="s">
        <v>847</v>
      </c>
      <c r="I13" s="137" t="s">
        <v>848</v>
      </c>
      <c r="L13" t="str">
        <f t="shared" ca="1" si="2"/>
        <v>Australie</v>
      </c>
      <c r="M13" s="59" t="s">
        <v>48</v>
      </c>
      <c r="N13" s="29" t="s">
        <v>299</v>
      </c>
      <c r="O13" t="s">
        <v>48</v>
      </c>
    </row>
    <row r="14" spans="1:29" x14ac:dyDescent="0.35">
      <c r="A14" s="34" t="str">
        <f t="shared" ca="1" si="3"/>
        <v>Produits pour la PEC-C non liés au paludisme (sels de réhydratation orale et zinc pour le traitement de la diarrhée chez les enfants de 2 à 59 mois dans le cadre de la PEC-C)</v>
      </c>
      <c r="B14" s="34" t="str">
        <f t="shared" ca="1" si="5"/>
        <v>Proportion d'enfants de 2 à 59 mois souffrant de diarrhée qui ont reçu des sels de réhydratation orale et un traitement au zinc dans la communauté</v>
      </c>
      <c r="C14" s="77" t="s">
        <v>676</v>
      </c>
      <c r="D14" s="139" t="s">
        <v>841</v>
      </c>
      <c r="E14" s="137" t="s">
        <v>1030</v>
      </c>
      <c r="G14" s="72" t="s">
        <v>629</v>
      </c>
      <c r="H14" s="137" t="s">
        <v>760</v>
      </c>
      <c r="I14" s="137" t="s">
        <v>761</v>
      </c>
      <c r="L14" t="str">
        <f t="shared" ca="1" si="2"/>
        <v>Autriche</v>
      </c>
      <c r="M14" s="59" t="s">
        <v>49</v>
      </c>
      <c r="N14" s="29" t="s">
        <v>300</v>
      </c>
      <c r="O14" t="s">
        <v>49</v>
      </c>
    </row>
    <row r="15" spans="1:29" x14ac:dyDescent="0.35">
      <c r="A15" s="34" t="str">
        <f t="shared" ca="1" si="3"/>
        <v>Malaria – Prise en charge</v>
      </c>
      <c r="B15" s="34">
        <f t="shared" ref="B15" ca="1" si="6">OFFSET(G15,0,LangOffset,1,1)</f>
        <v>0</v>
      </c>
      <c r="C15" s="75" t="s">
        <v>635</v>
      </c>
      <c r="D15" s="139" t="s">
        <v>842</v>
      </c>
      <c r="E15" s="137" t="s">
        <v>843</v>
      </c>
      <c r="L15" t="str">
        <f t="shared" ca="1" si="2"/>
        <v>Azerbaïdjan</v>
      </c>
      <c r="M15" s="59" t="s">
        <v>50</v>
      </c>
      <c r="N15" s="29" t="s">
        <v>301</v>
      </c>
      <c r="O15" t="s">
        <v>302</v>
      </c>
    </row>
    <row r="16" spans="1:29" x14ac:dyDescent="0.35">
      <c r="L16" t="str">
        <f t="shared" ca="1" si="2"/>
        <v>Bahamas</v>
      </c>
      <c r="M16" s="59" t="s">
        <v>51</v>
      </c>
      <c r="N16" s="29" t="s">
        <v>51</v>
      </c>
      <c r="O16" t="s">
        <v>303</v>
      </c>
    </row>
    <row r="17" spans="3:15" x14ac:dyDescent="0.35">
      <c r="L17" t="str">
        <f t="shared" ca="1" si="2"/>
        <v>Bahreïn</v>
      </c>
      <c r="M17" s="59" t="s">
        <v>52</v>
      </c>
      <c r="N17" s="29" t="s">
        <v>304</v>
      </c>
      <c r="O17" t="s">
        <v>305</v>
      </c>
    </row>
    <row r="18" spans="3:15" x14ac:dyDescent="0.35">
      <c r="L18" t="str">
        <f t="shared" ca="1" si="2"/>
        <v>Bangladesh</v>
      </c>
      <c r="M18" s="59" t="s">
        <v>53</v>
      </c>
      <c r="N18" s="29" t="s">
        <v>53</v>
      </c>
      <c r="O18" t="s">
        <v>53</v>
      </c>
    </row>
    <row r="19" spans="3:15" x14ac:dyDescent="0.35">
      <c r="L19" t="str">
        <f t="shared" ca="1" si="2"/>
        <v>Barbade</v>
      </c>
      <c r="M19" s="59" t="s">
        <v>54</v>
      </c>
      <c r="N19" s="29" t="s">
        <v>306</v>
      </c>
      <c r="O19" t="s">
        <v>54</v>
      </c>
    </row>
    <row r="20" spans="3:15" x14ac:dyDescent="0.35">
      <c r="L20" t="str">
        <f t="shared" ca="1" si="2"/>
        <v>Biélorussie</v>
      </c>
      <c r="M20" s="59" t="s">
        <v>55</v>
      </c>
      <c r="N20" s="29" t="s">
        <v>307</v>
      </c>
      <c r="O20" t="s">
        <v>308</v>
      </c>
    </row>
    <row r="21" spans="3:15" x14ac:dyDescent="0.35">
      <c r="L21" t="str">
        <f t="shared" ca="1" si="2"/>
        <v>Belgique</v>
      </c>
      <c r="M21" s="59" t="s">
        <v>56</v>
      </c>
      <c r="N21" s="29" t="s">
        <v>309</v>
      </c>
      <c r="O21" t="s">
        <v>310</v>
      </c>
    </row>
    <row r="22" spans="3:15" x14ac:dyDescent="0.35">
      <c r="L22" t="str">
        <f t="shared" ca="1" si="2"/>
        <v>Belize</v>
      </c>
      <c r="M22" s="59" t="s">
        <v>57</v>
      </c>
      <c r="N22" s="29" t="s">
        <v>57</v>
      </c>
      <c r="O22" t="s">
        <v>311</v>
      </c>
    </row>
    <row r="23" spans="3:15" x14ac:dyDescent="0.35">
      <c r="L23" t="str">
        <f t="shared" ca="1" si="2"/>
        <v>Bénin</v>
      </c>
      <c r="M23" s="59" t="s">
        <v>58</v>
      </c>
      <c r="N23" s="29" t="s">
        <v>312</v>
      </c>
      <c r="O23" t="s">
        <v>58</v>
      </c>
    </row>
    <row r="24" spans="3:15" x14ac:dyDescent="0.35">
      <c r="L24" t="str">
        <f t="shared" ca="1" si="2"/>
        <v>Bhoutan</v>
      </c>
      <c r="M24" s="59" t="s">
        <v>59</v>
      </c>
      <c r="N24" s="29" t="s">
        <v>313</v>
      </c>
      <c r="O24" t="s">
        <v>314</v>
      </c>
    </row>
    <row r="25" spans="3:15" x14ac:dyDescent="0.35">
      <c r="C25" s="31"/>
      <c r="L25" t="str">
        <f t="shared" ca="1" si="2"/>
        <v>Bolivie (Etat Plurinational)</v>
      </c>
      <c r="M25" s="59" t="s">
        <v>60</v>
      </c>
      <c r="N25" s="29" t="s">
        <v>315</v>
      </c>
      <c r="O25" t="s">
        <v>316</v>
      </c>
    </row>
    <row r="26" spans="3:15" x14ac:dyDescent="0.35">
      <c r="L26" t="str">
        <f t="shared" ca="1" si="2"/>
        <v>Bosnie-Herzégovine</v>
      </c>
      <c r="M26" s="59" t="s">
        <v>61</v>
      </c>
      <c r="N26" s="29" t="s">
        <v>317</v>
      </c>
      <c r="O26" t="s">
        <v>318</v>
      </c>
    </row>
    <row r="27" spans="3:15" x14ac:dyDescent="0.35">
      <c r="L27" t="str">
        <f t="shared" ca="1" si="2"/>
        <v>Botswana</v>
      </c>
      <c r="M27" s="59" t="s">
        <v>62</v>
      </c>
      <c r="N27" s="29" t="s">
        <v>62</v>
      </c>
      <c r="O27" t="s">
        <v>62</v>
      </c>
    </row>
    <row r="28" spans="3:15" x14ac:dyDescent="0.35">
      <c r="L28" t="str">
        <f t="shared" ca="1" si="2"/>
        <v>Brésil</v>
      </c>
      <c r="M28" s="59" t="s">
        <v>63</v>
      </c>
      <c r="N28" s="29" t="s">
        <v>319</v>
      </c>
      <c r="O28" t="s">
        <v>320</v>
      </c>
    </row>
    <row r="29" spans="3:15" x14ac:dyDescent="0.35">
      <c r="L29" t="str">
        <f t="shared" ca="1" si="2"/>
        <v>Brunéi Darussalam</v>
      </c>
      <c r="M29" s="59" t="s">
        <v>64</v>
      </c>
      <c r="N29" s="29" t="s">
        <v>321</v>
      </c>
      <c r="O29" t="s">
        <v>64</v>
      </c>
    </row>
    <row r="30" spans="3:15" x14ac:dyDescent="0.35">
      <c r="L30" t="str">
        <f t="shared" ca="1" si="2"/>
        <v>Bulgarie</v>
      </c>
      <c r="M30" s="59" t="s">
        <v>65</v>
      </c>
      <c r="N30" s="29" t="s">
        <v>322</v>
      </c>
      <c r="O30" t="s">
        <v>65</v>
      </c>
    </row>
    <row r="31" spans="3:15" x14ac:dyDescent="0.35">
      <c r="L31" t="str">
        <f t="shared" ca="1" si="2"/>
        <v>Burkina Faso</v>
      </c>
      <c r="M31" s="59" t="s">
        <v>66</v>
      </c>
      <c r="N31" s="29" t="s">
        <v>66</v>
      </c>
      <c r="O31" t="s">
        <v>66</v>
      </c>
    </row>
    <row r="32" spans="3:15" x14ac:dyDescent="0.35">
      <c r="L32" t="str">
        <f t="shared" ca="1" si="2"/>
        <v>Burundi</v>
      </c>
      <c r="M32" s="59" t="s">
        <v>67</v>
      </c>
      <c r="N32" s="29" t="s">
        <v>67</v>
      </c>
      <c r="O32" t="s">
        <v>67</v>
      </c>
    </row>
    <row r="33" spans="12:15" x14ac:dyDescent="0.35">
      <c r="L33" t="str">
        <f t="shared" ca="1" si="2"/>
        <v>Cabo Verde</v>
      </c>
      <c r="M33" s="59" t="s">
        <v>323</v>
      </c>
      <c r="N33" s="29" t="s">
        <v>323</v>
      </c>
      <c r="O33" t="s">
        <v>323</v>
      </c>
    </row>
    <row r="34" spans="12:15" x14ac:dyDescent="0.35">
      <c r="L34" t="str">
        <f t="shared" ca="1" si="2"/>
        <v>Cambodge</v>
      </c>
      <c r="M34" s="59" t="s">
        <v>68</v>
      </c>
      <c r="N34" s="29" t="s">
        <v>324</v>
      </c>
      <c r="O34" t="s">
        <v>325</v>
      </c>
    </row>
    <row r="35" spans="12:15" x14ac:dyDescent="0.35">
      <c r="L35" t="str">
        <f t="shared" ca="1" si="2"/>
        <v>Cameroun</v>
      </c>
      <c r="M35" s="59" t="s">
        <v>69</v>
      </c>
      <c r="N35" s="29" t="s">
        <v>326</v>
      </c>
      <c r="O35" t="s">
        <v>327</v>
      </c>
    </row>
    <row r="36" spans="12:15" x14ac:dyDescent="0.35">
      <c r="L36" t="str">
        <f t="shared" ca="1" si="2"/>
        <v>Canada</v>
      </c>
      <c r="M36" s="59" t="s">
        <v>70</v>
      </c>
      <c r="N36" s="29" t="s">
        <v>70</v>
      </c>
      <c r="O36" t="s">
        <v>328</v>
      </c>
    </row>
    <row r="37" spans="12:15" x14ac:dyDescent="0.35">
      <c r="L37" t="str">
        <f t="shared" ca="1" si="2"/>
        <v>République centrafricaine</v>
      </c>
      <c r="M37" s="59" t="s">
        <v>71</v>
      </c>
      <c r="N37" s="29" t="s">
        <v>329</v>
      </c>
      <c r="O37" t="s">
        <v>330</v>
      </c>
    </row>
    <row r="38" spans="12:15" x14ac:dyDescent="0.35">
      <c r="L38" t="str">
        <f t="shared" ca="1" si="2"/>
        <v>Tchad</v>
      </c>
      <c r="M38" s="59" t="s">
        <v>72</v>
      </c>
      <c r="N38" s="29" t="s">
        <v>331</v>
      </c>
      <c r="O38" t="s">
        <v>72</v>
      </c>
    </row>
    <row r="39" spans="12:15" x14ac:dyDescent="0.35">
      <c r="L39" t="str">
        <f t="shared" ca="1" si="2"/>
        <v>Chili</v>
      </c>
      <c r="M39" s="59" t="s">
        <v>73</v>
      </c>
      <c r="N39" s="29" t="s">
        <v>332</v>
      </c>
      <c r="O39" t="s">
        <v>73</v>
      </c>
    </row>
    <row r="40" spans="12:15" x14ac:dyDescent="0.35">
      <c r="L40" t="str">
        <f t="shared" ca="1" si="2"/>
        <v>Chine</v>
      </c>
      <c r="M40" s="59" t="s">
        <v>74</v>
      </c>
      <c r="N40" s="29" t="s">
        <v>333</v>
      </c>
      <c r="O40" t="s">
        <v>74</v>
      </c>
    </row>
    <row r="41" spans="12:15" x14ac:dyDescent="0.35">
      <c r="L41" t="str">
        <f t="shared" ca="1" si="2"/>
        <v>Colombie</v>
      </c>
      <c r="M41" s="59" t="s">
        <v>75</v>
      </c>
      <c r="N41" s="29" t="s">
        <v>334</v>
      </c>
      <c r="O41" t="s">
        <v>75</v>
      </c>
    </row>
    <row r="42" spans="12:15" x14ac:dyDescent="0.35">
      <c r="L42" t="str">
        <f t="shared" ca="1" si="2"/>
        <v>Comores</v>
      </c>
      <c r="M42" s="59" t="s">
        <v>76</v>
      </c>
      <c r="N42" s="29" t="s">
        <v>335</v>
      </c>
      <c r="O42" t="s">
        <v>336</v>
      </c>
    </row>
    <row r="43" spans="12:15" x14ac:dyDescent="0.35">
      <c r="L43" t="str">
        <f t="shared" ca="1" si="2"/>
        <v>Congo</v>
      </c>
      <c r="M43" s="59" t="s">
        <v>77</v>
      </c>
      <c r="N43" s="29" t="s">
        <v>77</v>
      </c>
      <c r="O43" t="s">
        <v>77</v>
      </c>
    </row>
    <row r="44" spans="12:15" x14ac:dyDescent="0.35">
      <c r="L44" t="str">
        <f t="shared" ca="1" si="2"/>
        <v>Congo (République démocratique)</v>
      </c>
      <c r="M44" s="59" t="s">
        <v>78</v>
      </c>
      <c r="N44" s="29" t="s">
        <v>337</v>
      </c>
      <c r="O44" t="s">
        <v>338</v>
      </c>
    </row>
    <row r="45" spans="12:15" x14ac:dyDescent="0.35">
      <c r="L45" t="str">
        <f t="shared" ca="1" si="2"/>
        <v>Îles Cook</v>
      </c>
      <c r="M45" s="59" t="s">
        <v>79</v>
      </c>
      <c r="N45" s="29" t="s">
        <v>339</v>
      </c>
      <c r="O45" t="s">
        <v>340</v>
      </c>
    </row>
    <row r="46" spans="12:15" x14ac:dyDescent="0.35">
      <c r="L46" t="str">
        <f t="shared" ca="1" si="2"/>
        <v>Costa Rica</v>
      </c>
      <c r="M46" s="59" t="s">
        <v>80</v>
      </c>
      <c r="N46" s="29" t="s">
        <v>80</v>
      </c>
      <c r="O46" t="s">
        <v>80</v>
      </c>
    </row>
    <row r="47" spans="12:15" x14ac:dyDescent="0.35">
      <c r="L47" t="str">
        <f t="shared" ca="1" si="2"/>
        <v>Côte d'Ivoire</v>
      </c>
      <c r="M47" s="59" t="s">
        <v>81</v>
      </c>
      <c r="N47" s="29" t="s">
        <v>81</v>
      </c>
      <c r="O47" t="s">
        <v>81</v>
      </c>
    </row>
    <row r="48" spans="12:15" x14ac:dyDescent="0.35">
      <c r="L48" t="str">
        <f t="shared" ca="1" si="2"/>
        <v>Croatie</v>
      </c>
      <c r="M48" s="59" t="s">
        <v>82</v>
      </c>
      <c r="N48" s="29" t="s">
        <v>341</v>
      </c>
      <c r="O48" t="s">
        <v>342</v>
      </c>
    </row>
    <row r="49" spans="12:15" x14ac:dyDescent="0.35">
      <c r="L49" t="str">
        <f t="shared" ca="1" si="2"/>
        <v>Cuba</v>
      </c>
      <c r="M49" s="59" t="s">
        <v>83</v>
      </c>
      <c r="N49" s="29" t="s">
        <v>83</v>
      </c>
      <c r="O49" t="s">
        <v>83</v>
      </c>
    </row>
    <row r="50" spans="12:15" x14ac:dyDescent="0.35">
      <c r="L50" t="str">
        <f t="shared" ca="1" si="2"/>
        <v>Curaçao</v>
      </c>
      <c r="M50" s="59" t="s">
        <v>241</v>
      </c>
      <c r="N50" s="29" t="s">
        <v>343</v>
      </c>
      <c r="O50" t="s">
        <v>343</v>
      </c>
    </row>
    <row r="51" spans="12:15" x14ac:dyDescent="0.35">
      <c r="L51" t="str">
        <f t="shared" ca="1" si="2"/>
        <v>Chypre</v>
      </c>
      <c r="M51" s="59" t="s">
        <v>84</v>
      </c>
      <c r="N51" s="29" t="s">
        <v>344</v>
      </c>
      <c r="O51" t="s">
        <v>345</v>
      </c>
    </row>
    <row r="52" spans="12:15" x14ac:dyDescent="0.35">
      <c r="L52" t="str">
        <f t="shared" ca="1" si="2"/>
        <v>République tchèque</v>
      </c>
      <c r="M52" s="59" t="s">
        <v>246</v>
      </c>
      <c r="N52" s="29" t="s">
        <v>346</v>
      </c>
      <c r="O52" t="s">
        <v>347</v>
      </c>
    </row>
    <row r="53" spans="12:15" x14ac:dyDescent="0.35">
      <c r="L53" t="str">
        <f t="shared" ca="1" si="2"/>
        <v>Danemark</v>
      </c>
      <c r="M53" s="59" t="s">
        <v>85</v>
      </c>
      <c r="N53" s="29" t="s">
        <v>348</v>
      </c>
      <c r="O53" t="s">
        <v>349</v>
      </c>
    </row>
    <row r="54" spans="12:15" x14ac:dyDescent="0.35">
      <c r="L54" t="str">
        <f t="shared" ca="1" si="2"/>
        <v>Djibouti</v>
      </c>
      <c r="M54" s="59" t="s">
        <v>86</v>
      </c>
      <c r="N54" s="29" t="s">
        <v>86</v>
      </c>
      <c r="O54" t="s">
        <v>86</v>
      </c>
    </row>
    <row r="55" spans="12:15" x14ac:dyDescent="0.35">
      <c r="L55" t="str">
        <f t="shared" ca="1" si="2"/>
        <v>Dominique</v>
      </c>
      <c r="M55" s="59" t="s">
        <v>87</v>
      </c>
      <c r="N55" s="29" t="s">
        <v>350</v>
      </c>
      <c r="O55" t="s">
        <v>87</v>
      </c>
    </row>
    <row r="56" spans="12:15" x14ac:dyDescent="0.35">
      <c r="L56" t="str">
        <f t="shared" ca="1" si="2"/>
        <v>République dominicaine</v>
      </c>
      <c r="M56" s="59" t="s">
        <v>88</v>
      </c>
      <c r="N56" s="29" t="s">
        <v>351</v>
      </c>
      <c r="O56" t="s">
        <v>352</v>
      </c>
    </row>
    <row r="57" spans="12:15" x14ac:dyDescent="0.35">
      <c r="L57" t="str">
        <f t="shared" ca="1" si="2"/>
        <v>Équateur</v>
      </c>
      <c r="M57" s="59" t="s">
        <v>89</v>
      </c>
      <c r="N57" s="29" t="s">
        <v>353</v>
      </c>
      <c r="O57" t="s">
        <v>89</v>
      </c>
    </row>
    <row r="58" spans="12:15" x14ac:dyDescent="0.35">
      <c r="L58" t="str">
        <f t="shared" ca="1" si="2"/>
        <v>Égypte</v>
      </c>
      <c r="M58" s="59" t="s">
        <v>90</v>
      </c>
      <c r="N58" s="29" t="s">
        <v>354</v>
      </c>
      <c r="O58" t="s">
        <v>355</v>
      </c>
    </row>
    <row r="59" spans="12:15" x14ac:dyDescent="0.35">
      <c r="L59" t="str">
        <f t="shared" ca="1" si="2"/>
        <v>Salvador</v>
      </c>
      <c r="M59" s="59" t="s">
        <v>91</v>
      </c>
      <c r="N59" s="29" t="s">
        <v>356</v>
      </c>
      <c r="O59" t="s">
        <v>91</v>
      </c>
    </row>
    <row r="60" spans="12:15" x14ac:dyDescent="0.35">
      <c r="L60" t="str">
        <f t="shared" ca="1" si="2"/>
        <v>Guinée équatoriale</v>
      </c>
      <c r="M60" s="59" t="s">
        <v>92</v>
      </c>
      <c r="N60" s="29" t="s">
        <v>357</v>
      </c>
      <c r="O60" t="s">
        <v>358</v>
      </c>
    </row>
    <row r="61" spans="12:15" x14ac:dyDescent="0.35">
      <c r="L61" t="str">
        <f t="shared" ca="1" si="2"/>
        <v>Érythrée</v>
      </c>
      <c r="M61" s="59" t="s">
        <v>93</v>
      </c>
      <c r="N61" s="29" t="s">
        <v>359</v>
      </c>
      <c r="O61" t="s">
        <v>93</v>
      </c>
    </row>
    <row r="62" spans="12:15" x14ac:dyDescent="0.35">
      <c r="L62" t="str">
        <f t="shared" ca="1" si="2"/>
        <v>Estonie</v>
      </c>
      <c r="M62" s="59" t="s">
        <v>94</v>
      </c>
      <c r="N62" s="29" t="s">
        <v>360</v>
      </c>
      <c r="O62" t="s">
        <v>94</v>
      </c>
    </row>
    <row r="63" spans="12:15" x14ac:dyDescent="0.35">
      <c r="L63" t="str">
        <f t="shared" ca="1" si="2"/>
        <v>Eswatini</v>
      </c>
      <c r="M63" s="59" t="s">
        <v>361</v>
      </c>
      <c r="N63" s="29" t="s">
        <v>361</v>
      </c>
      <c r="O63" t="s">
        <v>361</v>
      </c>
    </row>
    <row r="64" spans="12:15" x14ac:dyDescent="0.35">
      <c r="L64" t="str">
        <f t="shared" ca="1" si="2"/>
        <v>Éthiopie</v>
      </c>
      <c r="M64" s="59" t="s">
        <v>95</v>
      </c>
      <c r="N64" s="29" t="s">
        <v>362</v>
      </c>
      <c r="O64" t="s">
        <v>363</v>
      </c>
    </row>
    <row r="65" spans="12:15" x14ac:dyDescent="0.35">
      <c r="L65" t="str">
        <f t="shared" ca="1" si="2"/>
        <v>Îles Féroé</v>
      </c>
      <c r="M65" s="59" t="s">
        <v>96</v>
      </c>
      <c r="N65" s="29" t="s">
        <v>364</v>
      </c>
      <c r="O65" t="s">
        <v>365</v>
      </c>
    </row>
    <row r="66" spans="12:15" x14ac:dyDescent="0.35">
      <c r="L66" t="str">
        <f t="shared" ca="1" si="2"/>
        <v>Fidji</v>
      </c>
      <c r="M66" s="59" t="s">
        <v>97</v>
      </c>
      <c r="N66" s="29" t="s">
        <v>366</v>
      </c>
      <c r="O66" t="s">
        <v>97</v>
      </c>
    </row>
    <row r="67" spans="12:15" x14ac:dyDescent="0.35">
      <c r="L67" t="str">
        <f t="shared" ref="L67:L130" ca="1" si="7">OFFSET($M67,0,LangOffset,1,1)</f>
        <v>Finlande</v>
      </c>
      <c r="M67" s="59" t="s">
        <v>98</v>
      </c>
      <c r="N67" s="29" t="s">
        <v>367</v>
      </c>
      <c r="O67" t="s">
        <v>368</v>
      </c>
    </row>
    <row r="68" spans="12:15" x14ac:dyDescent="0.35">
      <c r="L68" t="str">
        <f t="shared" ca="1" si="7"/>
        <v>France</v>
      </c>
      <c r="M68" s="59" t="s">
        <v>99</v>
      </c>
      <c r="N68" s="29" t="s">
        <v>99</v>
      </c>
      <c r="O68" t="s">
        <v>369</v>
      </c>
    </row>
    <row r="69" spans="12:15" x14ac:dyDescent="0.35">
      <c r="L69" t="str">
        <f t="shared" ca="1" si="7"/>
        <v>Gabon</v>
      </c>
      <c r="M69" s="59" t="s">
        <v>100</v>
      </c>
      <c r="N69" s="29" t="s">
        <v>100</v>
      </c>
      <c r="O69" t="s">
        <v>370</v>
      </c>
    </row>
    <row r="70" spans="12:15" x14ac:dyDescent="0.35">
      <c r="L70" t="str">
        <f t="shared" ca="1" si="7"/>
        <v>Gambie</v>
      </c>
      <c r="M70" s="59" t="s">
        <v>101</v>
      </c>
      <c r="N70" s="29" t="s">
        <v>371</v>
      </c>
      <c r="O70" t="s">
        <v>101</v>
      </c>
    </row>
    <row r="71" spans="12:15" x14ac:dyDescent="0.35">
      <c r="L71" t="str">
        <f t="shared" ca="1" si="7"/>
        <v>Géorgie</v>
      </c>
      <c r="M71" s="59" t="s">
        <v>102</v>
      </c>
      <c r="N71" s="29" t="s">
        <v>372</v>
      </c>
      <c r="O71" t="s">
        <v>102</v>
      </c>
    </row>
    <row r="72" spans="12:15" x14ac:dyDescent="0.35">
      <c r="L72" t="str">
        <f t="shared" ca="1" si="7"/>
        <v>Allemagne</v>
      </c>
      <c r="M72" s="59" t="s">
        <v>103</v>
      </c>
      <c r="N72" s="29" t="s">
        <v>373</v>
      </c>
      <c r="O72" t="s">
        <v>374</v>
      </c>
    </row>
    <row r="73" spans="12:15" x14ac:dyDescent="0.35">
      <c r="L73" t="str">
        <f t="shared" ca="1" si="7"/>
        <v>Ghana</v>
      </c>
      <c r="M73" s="59" t="s">
        <v>104</v>
      </c>
      <c r="N73" s="29" t="s">
        <v>104</v>
      </c>
      <c r="O73" t="s">
        <v>104</v>
      </c>
    </row>
    <row r="74" spans="12:15" x14ac:dyDescent="0.35">
      <c r="L74" t="str">
        <f t="shared" ca="1" si="7"/>
        <v>Grèce</v>
      </c>
      <c r="M74" s="59" t="s">
        <v>105</v>
      </c>
      <c r="N74" s="29" t="s">
        <v>375</v>
      </c>
      <c r="O74" t="s">
        <v>376</v>
      </c>
    </row>
    <row r="75" spans="12:15" x14ac:dyDescent="0.35">
      <c r="L75" t="str">
        <f t="shared" ca="1" si="7"/>
        <v>Groenland</v>
      </c>
      <c r="M75" s="59" t="s">
        <v>106</v>
      </c>
      <c r="N75" s="29" t="s">
        <v>377</v>
      </c>
      <c r="O75" t="s">
        <v>378</v>
      </c>
    </row>
    <row r="76" spans="12:15" x14ac:dyDescent="0.35">
      <c r="L76" t="str">
        <f t="shared" ca="1" si="7"/>
        <v>Grenade</v>
      </c>
      <c r="M76" s="59" t="s">
        <v>107</v>
      </c>
      <c r="N76" s="29" t="s">
        <v>379</v>
      </c>
      <c r="O76" t="s">
        <v>380</v>
      </c>
    </row>
    <row r="77" spans="12:15" x14ac:dyDescent="0.35">
      <c r="L77" t="str">
        <f t="shared" ca="1" si="7"/>
        <v>Guatemala</v>
      </c>
      <c r="M77" s="59" t="s">
        <v>108</v>
      </c>
      <c r="N77" s="29" t="s">
        <v>108</v>
      </c>
      <c r="O77" t="s">
        <v>108</v>
      </c>
    </row>
    <row r="78" spans="12:15" x14ac:dyDescent="0.35">
      <c r="L78" t="str">
        <f t="shared" ca="1" si="7"/>
        <v>Guinée</v>
      </c>
      <c r="M78" s="59" t="s">
        <v>109</v>
      </c>
      <c r="N78" s="29" t="s">
        <v>381</v>
      </c>
      <c r="O78" t="s">
        <v>109</v>
      </c>
    </row>
    <row r="79" spans="12:15" x14ac:dyDescent="0.35">
      <c r="L79" t="str">
        <f t="shared" ca="1" si="7"/>
        <v>Guinée-Bissau</v>
      </c>
      <c r="M79" s="59" t="s">
        <v>110</v>
      </c>
      <c r="N79" s="29" t="s">
        <v>382</v>
      </c>
      <c r="O79" t="s">
        <v>383</v>
      </c>
    </row>
    <row r="80" spans="12:15" x14ac:dyDescent="0.35">
      <c r="L80" t="str">
        <f t="shared" ca="1" si="7"/>
        <v>Guyana</v>
      </c>
      <c r="M80" s="59" t="s">
        <v>111</v>
      </c>
      <c r="N80" s="29" t="s">
        <v>111</v>
      </c>
      <c r="O80" t="s">
        <v>111</v>
      </c>
    </row>
    <row r="81" spans="12:15" x14ac:dyDescent="0.35">
      <c r="L81" t="str">
        <f t="shared" ca="1" si="7"/>
        <v>Haïti</v>
      </c>
      <c r="M81" s="59" t="s">
        <v>112</v>
      </c>
      <c r="N81" s="29" t="s">
        <v>384</v>
      </c>
      <c r="O81" t="s">
        <v>385</v>
      </c>
    </row>
    <row r="82" spans="12:15" x14ac:dyDescent="0.35">
      <c r="L82" t="str">
        <f t="shared" ca="1" si="7"/>
        <v>Saint-Siège (Vatican)</v>
      </c>
      <c r="M82" s="59" t="s">
        <v>113</v>
      </c>
      <c r="N82" s="29" t="s">
        <v>386</v>
      </c>
      <c r="O82" t="s">
        <v>387</v>
      </c>
    </row>
    <row r="83" spans="12:15" x14ac:dyDescent="0.35">
      <c r="L83" t="str">
        <f t="shared" ca="1" si="7"/>
        <v>Honduras</v>
      </c>
      <c r="M83" s="59" t="s">
        <v>114</v>
      </c>
      <c r="N83" s="29" t="s">
        <v>114</v>
      </c>
      <c r="O83" t="s">
        <v>114</v>
      </c>
    </row>
    <row r="84" spans="12:15" x14ac:dyDescent="0.35">
      <c r="L84" t="str">
        <f t="shared" ca="1" si="7"/>
        <v>Hongrie</v>
      </c>
      <c r="M84" s="59" t="s">
        <v>115</v>
      </c>
      <c r="N84" s="29" t="s">
        <v>388</v>
      </c>
      <c r="O84" t="s">
        <v>389</v>
      </c>
    </row>
    <row r="85" spans="12:15" x14ac:dyDescent="0.35">
      <c r="L85" t="str">
        <f t="shared" ca="1" si="7"/>
        <v>Islande</v>
      </c>
      <c r="M85" s="59" t="s">
        <v>116</v>
      </c>
      <c r="N85" s="29" t="s">
        <v>390</v>
      </c>
      <c r="O85" t="s">
        <v>391</v>
      </c>
    </row>
    <row r="86" spans="12:15" x14ac:dyDescent="0.35">
      <c r="L86" t="str">
        <f t="shared" ca="1" si="7"/>
        <v>Inde</v>
      </c>
      <c r="M86" s="59" t="s">
        <v>117</v>
      </c>
      <c r="N86" s="29" t="s">
        <v>392</v>
      </c>
      <c r="O86" t="s">
        <v>117</v>
      </c>
    </row>
    <row r="87" spans="12:15" x14ac:dyDescent="0.35">
      <c r="L87" t="str">
        <f t="shared" ca="1" si="7"/>
        <v>Indonésie</v>
      </c>
      <c r="M87" s="59" t="s">
        <v>118</v>
      </c>
      <c r="N87" s="29" t="s">
        <v>393</v>
      </c>
      <c r="O87" t="s">
        <v>118</v>
      </c>
    </row>
    <row r="88" spans="12:15" x14ac:dyDescent="0.35">
      <c r="L88" t="str">
        <f t="shared" ca="1" si="7"/>
        <v>Iran</v>
      </c>
      <c r="M88" s="59" t="s">
        <v>119</v>
      </c>
      <c r="N88" s="29" t="s">
        <v>394</v>
      </c>
      <c r="O88" t="s">
        <v>395</v>
      </c>
    </row>
    <row r="89" spans="12:15" x14ac:dyDescent="0.35">
      <c r="L89" t="str">
        <f t="shared" ca="1" si="7"/>
        <v>Irak</v>
      </c>
      <c r="M89" s="59" t="s">
        <v>120</v>
      </c>
      <c r="N89" s="29" t="s">
        <v>396</v>
      </c>
      <c r="O89" t="s">
        <v>120</v>
      </c>
    </row>
    <row r="90" spans="12:15" x14ac:dyDescent="0.35">
      <c r="L90" t="str">
        <f t="shared" ca="1" si="7"/>
        <v>Irlande</v>
      </c>
      <c r="M90" s="59" t="s">
        <v>121</v>
      </c>
      <c r="N90" s="29" t="s">
        <v>397</v>
      </c>
      <c r="O90" t="s">
        <v>398</v>
      </c>
    </row>
    <row r="91" spans="12:15" x14ac:dyDescent="0.35">
      <c r="L91" t="str">
        <f t="shared" ca="1" si="7"/>
        <v>Israël</v>
      </c>
      <c r="M91" s="59" t="s">
        <v>122</v>
      </c>
      <c r="N91" s="29" t="s">
        <v>399</v>
      </c>
      <c r="O91" t="s">
        <v>122</v>
      </c>
    </row>
    <row r="92" spans="12:15" x14ac:dyDescent="0.35">
      <c r="L92" t="str">
        <f t="shared" ca="1" si="7"/>
        <v>Italie</v>
      </c>
      <c r="M92" s="59" t="s">
        <v>123</v>
      </c>
      <c r="N92" s="29" t="s">
        <v>400</v>
      </c>
      <c r="O92" t="s">
        <v>401</v>
      </c>
    </row>
    <row r="93" spans="12:15" x14ac:dyDescent="0.35">
      <c r="L93" t="str">
        <f t="shared" ca="1" si="7"/>
        <v>Jamaïque</v>
      </c>
      <c r="M93" s="59" t="s">
        <v>124</v>
      </c>
      <c r="N93" s="29" t="s">
        <v>402</v>
      </c>
      <c r="O93" t="s">
        <v>124</v>
      </c>
    </row>
    <row r="94" spans="12:15" x14ac:dyDescent="0.35">
      <c r="L94" t="str">
        <f t="shared" ca="1" si="7"/>
        <v>Japon</v>
      </c>
      <c r="M94" s="59" t="s">
        <v>125</v>
      </c>
      <c r="N94" s="29" t="s">
        <v>403</v>
      </c>
      <c r="O94" t="s">
        <v>404</v>
      </c>
    </row>
    <row r="95" spans="12:15" x14ac:dyDescent="0.35">
      <c r="L95" t="str">
        <f t="shared" ca="1" si="7"/>
        <v>Jordanie</v>
      </c>
      <c r="M95" s="59" t="s">
        <v>126</v>
      </c>
      <c r="N95" s="29" t="s">
        <v>405</v>
      </c>
      <c r="O95" t="s">
        <v>406</v>
      </c>
    </row>
    <row r="96" spans="12:15" x14ac:dyDescent="0.35">
      <c r="L96" t="str">
        <f t="shared" ca="1" si="7"/>
        <v>Kazakhstan</v>
      </c>
      <c r="M96" s="59" t="s">
        <v>127</v>
      </c>
      <c r="N96" s="29" t="s">
        <v>127</v>
      </c>
      <c r="O96" t="s">
        <v>407</v>
      </c>
    </row>
    <row r="97" spans="12:15" x14ac:dyDescent="0.35">
      <c r="L97" t="str">
        <f t="shared" ca="1" si="7"/>
        <v>Kenya</v>
      </c>
      <c r="M97" s="59" t="s">
        <v>128</v>
      </c>
      <c r="N97" s="29" t="s">
        <v>128</v>
      </c>
      <c r="O97" t="s">
        <v>128</v>
      </c>
    </row>
    <row r="98" spans="12:15" x14ac:dyDescent="0.35">
      <c r="L98" t="str">
        <f t="shared" ca="1" si="7"/>
        <v>Kiribati</v>
      </c>
      <c r="M98" s="59" t="s">
        <v>129</v>
      </c>
      <c r="N98" s="29" t="s">
        <v>129</v>
      </c>
      <c r="O98" t="s">
        <v>129</v>
      </c>
    </row>
    <row r="99" spans="12:15" x14ac:dyDescent="0.35">
      <c r="L99" t="str">
        <f t="shared" ca="1" si="7"/>
        <v>Corée du Nord</v>
      </c>
      <c r="M99" s="59" t="s">
        <v>130</v>
      </c>
      <c r="N99" s="29" t="s">
        <v>408</v>
      </c>
      <c r="O99" t="s">
        <v>409</v>
      </c>
    </row>
    <row r="100" spans="12:15" x14ac:dyDescent="0.35">
      <c r="L100" t="str">
        <f t="shared" ca="1" si="7"/>
        <v>Corée du Sud</v>
      </c>
      <c r="M100" s="59" t="s">
        <v>242</v>
      </c>
      <c r="N100" s="29" t="s">
        <v>410</v>
      </c>
      <c r="O100" t="s">
        <v>411</v>
      </c>
    </row>
    <row r="101" spans="12:15" x14ac:dyDescent="0.35">
      <c r="L101" t="str">
        <f t="shared" ca="1" si="7"/>
        <v>Kosovo</v>
      </c>
      <c r="M101" s="59" t="s">
        <v>131</v>
      </c>
      <c r="N101" s="29" t="s">
        <v>131</v>
      </c>
      <c r="O101" t="s">
        <v>131</v>
      </c>
    </row>
    <row r="102" spans="12:15" x14ac:dyDescent="0.35">
      <c r="L102" t="str">
        <f t="shared" ca="1" si="7"/>
        <v>Koweït</v>
      </c>
      <c r="M102" s="59" t="s">
        <v>132</v>
      </c>
      <c r="N102" s="29" t="s">
        <v>412</v>
      </c>
      <c r="O102" t="s">
        <v>132</v>
      </c>
    </row>
    <row r="103" spans="12:15" x14ac:dyDescent="0.35">
      <c r="L103" t="str">
        <f t="shared" ca="1" si="7"/>
        <v>Kirghizistan</v>
      </c>
      <c r="M103" s="59" t="s">
        <v>133</v>
      </c>
      <c r="N103" s="29" t="s">
        <v>413</v>
      </c>
      <c r="O103" t="s">
        <v>414</v>
      </c>
    </row>
    <row r="104" spans="12:15" x14ac:dyDescent="0.35">
      <c r="L104" t="str">
        <f t="shared" ca="1" si="7"/>
        <v>Laos</v>
      </c>
      <c r="M104" s="59" t="s">
        <v>134</v>
      </c>
      <c r="N104" s="29" t="s">
        <v>415</v>
      </c>
      <c r="O104" t="s">
        <v>416</v>
      </c>
    </row>
    <row r="105" spans="12:15" x14ac:dyDescent="0.35">
      <c r="L105" t="str">
        <f t="shared" ca="1" si="7"/>
        <v>Lettonie</v>
      </c>
      <c r="M105" s="59" t="s">
        <v>135</v>
      </c>
      <c r="N105" s="29" t="s">
        <v>417</v>
      </c>
      <c r="O105" t="s">
        <v>418</v>
      </c>
    </row>
    <row r="106" spans="12:15" x14ac:dyDescent="0.35">
      <c r="L106" t="str">
        <f t="shared" ca="1" si="7"/>
        <v>Liban</v>
      </c>
      <c r="M106" s="59" t="s">
        <v>136</v>
      </c>
      <c r="N106" s="29" t="s">
        <v>419</v>
      </c>
      <c r="O106" t="s">
        <v>420</v>
      </c>
    </row>
    <row r="107" spans="12:15" x14ac:dyDescent="0.35">
      <c r="L107" t="str">
        <f t="shared" ca="1" si="7"/>
        <v>Lesotho</v>
      </c>
      <c r="M107" s="59" t="s">
        <v>137</v>
      </c>
      <c r="N107" s="29" t="s">
        <v>137</v>
      </c>
      <c r="O107" t="s">
        <v>137</v>
      </c>
    </row>
    <row r="108" spans="12:15" x14ac:dyDescent="0.35">
      <c r="L108" t="str">
        <f t="shared" ca="1" si="7"/>
        <v>Liberia</v>
      </c>
      <c r="M108" s="59" t="s">
        <v>138</v>
      </c>
      <c r="N108" s="29" t="s">
        <v>138</v>
      </c>
      <c r="O108" t="s">
        <v>138</v>
      </c>
    </row>
    <row r="109" spans="12:15" x14ac:dyDescent="0.35">
      <c r="L109" t="str">
        <f t="shared" ca="1" si="7"/>
        <v>Libye</v>
      </c>
      <c r="M109" s="59" t="s">
        <v>243</v>
      </c>
      <c r="N109" s="29" t="s">
        <v>421</v>
      </c>
      <c r="O109" t="s">
        <v>422</v>
      </c>
    </row>
    <row r="110" spans="12:15" x14ac:dyDescent="0.35">
      <c r="L110" t="str">
        <f t="shared" ca="1" si="7"/>
        <v>Liechtenstein</v>
      </c>
      <c r="M110" s="59" t="s">
        <v>139</v>
      </c>
      <c r="N110" s="29" t="s">
        <v>139</v>
      </c>
      <c r="O110" t="s">
        <v>139</v>
      </c>
    </row>
    <row r="111" spans="12:15" x14ac:dyDescent="0.35">
      <c r="L111" t="str">
        <f t="shared" ca="1" si="7"/>
        <v>Lituanie</v>
      </c>
      <c r="M111" s="59" t="s">
        <v>140</v>
      </c>
      <c r="N111" s="29" t="s">
        <v>423</v>
      </c>
      <c r="O111" t="s">
        <v>424</v>
      </c>
    </row>
    <row r="112" spans="12:15" x14ac:dyDescent="0.35">
      <c r="L112" t="str">
        <f t="shared" ca="1" si="7"/>
        <v>Luxembourg</v>
      </c>
      <c r="M112" s="59" t="s">
        <v>141</v>
      </c>
      <c r="N112" s="29" t="s">
        <v>141</v>
      </c>
      <c r="O112" t="s">
        <v>425</v>
      </c>
    </row>
    <row r="113" spans="12:15" x14ac:dyDescent="0.35">
      <c r="L113" t="str">
        <f t="shared" ca="1" si="7"/>
        <v>Madagascar</v>
      </c>
      <c r="M113" s="59" t="s">
        <v>142</v>
      </c>
      <c r="N113" s="29" t="s">
        <v>142</v>
      </c>
      <c r="O113" t="s">
        <v>142</v>
      </c>
    </row>
    <row r="114" spans="12:15" x14ac:dyDescent="0.35">
      <c r="L114" t="str">
        <f t="shared" ca="1" si="7"/>
        <v>Malawi</v>
      </c>
      <c r="M114" s="59" t="s">
        <v>143</v>
      </c>
      <c r="N114" s="29" t="s">
        <v>143</v>
      </c>
      <c r="O114" t="s">
        <v>143</v>
      </c>
    </row>
    <row r="115" spans="12:15" x14ac:dyDescent="0.35">
      <c r="L115" t="str">
        <f t="shared" ca="1" si="7"/>
        <v>Malaisie</v>
      </c>
      <c r="M115" s="59" t="s">
        <v>144</v>
      </c>
      <c r="N115" s="29" t="s">
        <v>426</v>
      </c>
      <c r="O115" t="s">
        <v>427</v>
      </c>
    </row>
    <row r="116" spans="12:15" x14ac:dyDescent="0.35">
      <c r="L116" t="str">
        <f t="shared" ca="1" si="7"/>
        <v>Maldives</v>
      </c>
      <c r="M116" s="59" t="s">
        <v>145</v>
      </c>
      <c r="N116" s="29" t="s">
        <v>145</v>
      </c>
      <c r="O116" t="s">
        <v>428</v>
      </c>
    </row>
    <row r="117" spans="12:15" x14ac:dyDescent="0.35">
      <c r="L117" t="str">
        <f t="shared" ca="1" si="7"/>
        <v>Mali</v>
      </c>
      <c r="M117" s="59" t="s">
        <v>146</v>
      </c>
      <c r="N117" s="29" t="s">
        <v>146</v>
      </c>
      <c r="O117" t="s">
        <v>429</v>
      </c>
    </row>
    <row r="118" spans="12:15" x14ac:dyDescent="0.35">
      <c r="L118" t="str">
        <f t="shared" ca="1" si="7"/>
        <v>Malte</v>
      </c>
      <c r="M118" s="59" t="s">
        <v>147</v>
      </c>
      <c r="N118" s="29" t="s">
        <v>430</v>
      </c>
      <c r="O118" t="s">
        <v>147</v>
      </c>
    </row>
    <row r="119" spans="12:15" x14ac:dyDescent="0.35">
      <c r="L119" t="str">
        <f t="shared" ca="1" si="7"/>
        <v>Îles Marshall</v>
      </c>
      <c r="M119" s="59" t="s">
        <v>148</v>
      </c>
      <c r="N119" s="29" t="s">
        <v>431</v>
      </c>
      <c r="O119" t="s">
        <v>432</v>
      </c>
    </row>
    <row r="120" spans="12:15" x14ac:dyDescent="0.35">
      <c r="L120" t="str">
        <f t="shared" ca="1" si="7"/>
        <v>Mauritanie</v>
      </c>
      <c r="M120" s="59" t="s">
        <v>149</v>
      </c>
      <c r="N120" s="29" t="s">
        <v>433</v>
      </c>
      <c r="O120" t="s">
        <v>149</v>
      </c>
    </row>
    <row r="121" spans="12:15" x14ac:dyDescent="0.35">
      <c r="L121" t="str">
        <f t="shared" ca="1" si="7"/>
        <v>Maurice</v>
      </c>
      <c r="M121" s="59" t="s">
        <v>150</v>
      </c>
      <c r="N121" s="29" t="s">
        <v>434</v>
      </c>
      <c r="O121" t="s">
        <v>435</v>
      </c>
    </row>
    <row r="122" spans="12:15" x14ac:dyDescent="0.35">
      <c r="L122" t="str">
        <f t="shared" ca="1" si="7"/>
        <v>Mexique</v>
      </c>
      <c r="M122" s="59" t="s">
        <v>151</v>
      </c>
      <c r="N122" s="29" t="s">
        <v>436</v>
      </c>
      <c r="O122" t="s">
        <v>437</v>
      </c>
    </row>
    <row r="123" spans="12:15" x14ac:dyDescent="0.35">
      <c r="L123" t="str">
        <f t="shared" ca="1" si="7"/>
        <v>Micronésie</v>
      </c>
      <c r="M123" s="59" t="s">
        <v>152</v>
      </c>
      <c r="N123" s="29" t="s">
        <v>438</v>
      </c>
      <c r="O123" t="s">
        <v>439</v>
      </c>
    </row>
    <row r="124" spans="12:15" x14ac:dyDescent="0.35">
      <c r="L124" t="str">
        <f t="shared" ca="1" si="7"/>
        <v>Moldavie</v>
      </c>
      <c r="M124" s="59" t="s">
        <v>153</v>
      </c>
      <c r="N124" s="29" t="s">
        <v>440</v>
      </c>
      <c r="O124" t="s">
        <v>441</v>
      </c>
    </row>
    <row r="125" spans="12:15" x14ac:dyDescent="0.35">
      <c r="L125" t="str">
        <f t="shared" ca="1" si="7"/>
        <v>Monaco</v>
      </c>
      <c r="M125" s="59" t="s">
        <v>154</v>
      </c>
      <c r="N125" s="29" t="s">
        <v>154</v>
      </c>
      <c r="O125" t="s">
        <v>442</v>
      </c>
    </row>
    <row r="126" spans="12:15" x14ac:dyDescent="0.35">
      <c r="L126" t="str">
        <f t="shared" ca="1" si="7"/>
        <v>Mongolie</v>
      </c>
      <c r="M126" s="59" t="s">
        <v>155</v>
      </c>
      <c r="N126" s="29" t="s">
        <v>443</v>
      </c>
      <c r="O126" t="s">
        <v>155</v>
      </c>
    </row>
    <row r="127" spans="12:15" x14ac:dyDescent="0.35">
      <c r="L127" t="str">
        <f t="shared" ca="1" si="7"/>
        <v>Monténégro</v>
      </c>
      <c r="M127" s="59" t="s">
        <v>156</v>
      </c>
      <c r="N127" s="29" t="s">
        <v>444</v>
      </c>
      <c r="O127" t="s">
        <v>156</v>
      </c>
    </row>
    <row r="128" spans="12:15" x14ac:dyDescent="0.35">
      <c r="L128" t="str">
        <f t="shared" ca="1" si="7"/>
        <v>Maroc</v>
      </c>
      <c r="M128" s="59" t="s">
        <v>157</v>
      </c>
      <c r="N128" s="29" t="s">
        <v>445</v>
      </c>
      <c r="O128" t="s">
        <v>446</v>
      </c>
    </row>
    <row r="129" spans="12:15" x14ac:dyDescent="0.35">
      <c r="L129" t="str">
        <f t="shared" ca="1" si="7"/>
        <v>Mozambique</v>
      </c>
      <c r="M129" s="59" t="s">
        <v>158</v>
      </c>
      <c r="N129" s="29" t="s">
        <v>158</v>
      </c>
      <c r="O129" t="s">
        <v>158</v>
      </c>
    </row>
    <row r="130" spans="12:15" x14ac:dyDescent="0.35">
      <c r="L130" t="str">
        <f t="shared" ca="1" si="7"/>
        <v>Birmanie</v>
      </c>
      <c r="M130" s="59" t="s">
        <v>159</v>
      </c>
      <c r="N130" s="29" t="s">
        <v>447</v>
      </c>
      <c r="O130" t="s">
        <v>159</v>
      </c>
    </row>
    <row r="131" spans="12:15" x14ac:dyDescent="0.35">
      <c r="L131" t="str">
        <f t="shared" ref="L131:L194" ca="1" si="8">OFFSET($M131,0,LangOffset,1,1)</f>
        <v>Namibie</v>
      </c>
      <c r="M131" s="59" t="s">
        <v>160</v>
      </c>
      <c r="N131" s="29" t="s">
        <v>448</v>
      </c>
      <c r="O131" t="s">
        <v>160</v>
      </c>
    </row>
    <row r="132" spans="12:15" x14ac:dyDescent="0.35">
      <c r="L132" t="str">
        <f t="shared" ca="1" si="8"/>
        <v>Nauru</v>
      </c>
      <c r="M132" s="59" t="s">
        <v>161</v>
      </c>
      <c r="N132" s="29" t="s">
        <v>161</v>
      </c>
      <c r="O132" t="s">
        <v>161</v>
      </c>
    </row>
    <row r="133" spans="12:15" x14ac:dyDescent="0.35">
      <c r="L133" t="str">
        <f t="shared" ca="1" si="8"/>
        <v>Népal</v>
      </c>
      <c r="M133" s="59" t="s">
        <v>162</v>
      </c>
      <c r="N133" s="29" t="s">
        <v>449</v>
      </c>
      <c r="O133" t="s">
        <v>162</v>
      </c>
    </row>
    <row r="134" spans="12:15" x14ac:dyDescent="0.35">
      <c r="L134" t="str">
        <f t="shared" ca="1" si="8"/>
        <v>Pays-Bas</v>
      </c>
      <c r="M134" s="59" t="s">
        <v>163</v>
      </c>
      <c r="N134" s="29" t="s">
        <v>450</v>
      </c>
      <c r="O134" t="s">
        <v>451</v>
      </c>
    </row>
    <row r="135" spans="12:15" x14ac:dyDescent="0.35">
      <c r="L135" t="str">
        <f t="shared" ca="1" si="8"/>
        <v>Nouvelle-Zélande</v>
      </c>
      <c r="M135" s="59" t="s">
        <v>164</v>
      </c>
      <c r="N135" s="29" t="s">
        <v>452</v>
      </c>
      <c r="O135" t="s">
        <v>453</v>
      </c>
    </row>
    <row r="136" spans="12:15" x14ac:dyDescent="0.35">
      <c r="L136" t="str">
        <f t="shared" ca="1" si="8"/>
        <v>Nicaragua</v>
      </c>
      <c r="M136" s="59" t="s">
        <v>165</v>
      </c>
      <c r="N136" s="29" t="s">
        <v>165</v>
      </c>
      <c r="O136" t="s">
        <v>165</v>
      </c>
    </row>
    <row r="137" spans="12:15" x14ac:dyDescent="0.35">
      <c r="L137" t="str">
        <f t="shared" ca="1" si="8"/>
        <v>Niger</v>
      </c>
      <c r="M137" s="59" t="s">
        <v>166</v>
      </c>
      <c r="N137" s="29" t="s">
        <v>166</v>
      </c>
      <c r="O137" t="s">
        <v>454</v>
      </c>
    </row>
    <row r="138" spans="12:15" x14ac:dyDescent="0.35">
      <c r="L138" t="str">
        <f t="shared" ca="1" si="8"/>
        <v>Nigeria</v>
      </c>
      <c r="M138" s="59" t="s">
        <v>167</v>
      </c>
      <c r="N138" s="29" t="s">
        <v>167</v>
      </c>
      <c r="O138" t="s">
        <v>167</v>
      </c>
    </row>
    <row r="139" spans="12:15" x14ac:dyDescent="0.35">
      <c r="L139" t="str">
        <f t="shared" ca="1" si="8"/>
        <v>Niue</v>
      </c>
      <c r="M139" s="59" t="s">
        <v>168</v>
      </c>
      <c r="N139" s="29" t="s">
        <v>168</v>
      </c>
      <c r="O139" t="s">
        <v>168</v>
      </c>
    </row>
    <row r="140" spans="12:15" x14ac:dyDescent="0.35">
      <c r="L140" t="str">
        <f t="shared" ca="1" si="8"/>
        <v>Macédoine du Nord</v>
      </c>
      <c r="M140" s="59" t="s">
        <v>455</v>
      </c>
      <c r="N140" s="29" t="s">
        <v>456</v>
      </c>
      <c r="O140" t="s">
        <v>457</v>
      </c>
    </row>
    <row r="141" spans="12:15" x14ac:dyDescent="0.35">
      <c r="L141" t="str">
        <f t="shared" ca="1" si="8"/>
        <v>Norvège</v>
      </c>
      <c r="M141" s="59" t="s">
        <v>169</v>
      </c>
      <c r="N141" s="29" t="s">
        <v>458</v>
      </c>
      <c r="O141" t="s">
        <v>459</v>
      </c>
    </row>
    <row r="142" spans="12:15" x14ac:dyDescent="0.35">
      <c r="L142" t="str">
        <f t="shared" ca="1" si="8"/>
        <v>Oman</v>
      </c>
      <c r="M142" s="59" t="s">
        <v>170</v>
      </c>
      <c r="N142" s="29" t="s">
        <v>170</v>
      </c>
      <c r="O142" t="s">
        <v>460</v>
      </c>
    </row>
    <row r="143" spans="12:15" x14ac:dyDescent="0.35">
      <c r="L143" t="str">
        <f t="shared" ca="1" si="8"/>
        <v>Pakistan</v>
      </c>
      <c r="M143" s="59" t="s">
        <v>171</v>
      </c>
      <c r="N143" s="29" t="s">
        <v>171</v>
      </c>
      <c r="O143" t="s">
        <v>461</v>
      </c>
    </row>
    <row r="144" spans="12:15" x14ac:dyDescent="0.35">
      <c r="L144" t="str">
        <f t="shared" ca="1" si="8"/>
        <v>Palaos</v>
      </c>
      <c r="M144" s="59" t="s">
        <v>172</v>
      </c>
      <c r="N144" s="29" t="s">
        <v>462</v>
      </c>
      <c r="O144" t="s">
        <v>172</v>
      </c>
    </row>
    <row r="145" spans="12:15" x14ac:dyDescent="0.35">
      <c r="L145" t="str">
        <f t="shared" ca="1" si="8"/>
        <v>Palestine</v>
      </c>
      <c r="M145" s="59" t="s">
        <v>244</v>
      </c>
      <c r="N145" s="29" t="s">
        <v>244</v>
      </c>
      <c r="O145" t="s">
        <v>463</v>
      </c>
    </row>
    <row r="146" spans="12:15" x14ac:dyDescent="0.35">
      <c r="L146" t="str">
        <f t="shared" ca="1" si="8"/>
        <v>Panama</v>
      </c>
      <c r="M146" s="59" t="s">
        <v>173</v>
      </c>
      <c r="N146" s="29" t="s">
        <v>173</v>
      </c>
      <c r="O146" t="s">
        <v>464</v>
      </c>
    </row>
    <row r="147" spans="12:15" x14ac:dyDescent="0.35">
      <c r="L147" t="str">
        <f t="shared" ca="1" si="8"/>
        <v>Papouasie-Nouvelle-Guinée</v>
      </c>
      <c r="M147" s="59" t="s">
        <v>174</v>
      </c>
      <c r="N147" s="29" t="s">
        <v>465</v>
      </c>
      <c r="O147" t="s">
        <v>466</v>
      </c>
    </row>
    <row r="148" spans="12:15" x14ac:dyDescent="0.35">
      <c r="L148" t="str">
        <f t="shared" ca="1" si="8"/>
        <v>Paraguay</v>
      </c>
      <c r="M148" s="59" t="s">
        <v>175</v>
      </c>
      <c r="N148" s="29" t="s">
        <v>175</v>
      </c>
      <c r="O148" t="s">
        <v>175</v>
      </c>
    </row>
    <row r="149" spans="12:15" x14ac:dyDescent="0.35">
      <c r="L149" t="str">
        <f t="shared" ca="1" si="8"/>
        <v>Pérou</v>
      </c>
      <c r="M149" s="59" t="s">
        <v>176</v>
      </c>
      <c r="N149" s="29" t="s">
        <v>467</v>
      </c>
      <c r="O149" t="s">
        <v>468</v>
      </c>
    </row>
    <row r="150" spans="12:15" x14ac:dyDescent="0.35">
      <c r="L150" t="str">
        <f t="shared" ca="1" si="8"/>
        <v>Philippines</v>
      </c>
      <c r="M150" s="59" t="s">
        <v>177</v>
      </c>
      <c r="N150" s="29" t="s">
        <v>177</v>
      </c>
      <c r="O150" t="s">
        <v>469</v>
      </c>
    </row>
    <row r="151" spans="12:15" x14ac:dyDescent="0.35">
      <c r="L151" t="str">
        <f t="shared" ca="1" si="8"/>
        <v>Pologne</v>
      </c>
      <c r="M151" s="59" t="s">
        <v>178</v>
      </c>
      <c r="N151" s="29" t="s">
        <v>470</v>
      </c>
      <c r="O151" t="s">
        <v>471</v>
      </c>
    </row>
    <row r="152" spans="12:15" x14ac:dyDescent="0.35">
      <c r="L152" t="str">
        <f t="shared" ca="1" si="8"/>
        <v>Portugal</v>
      </c>
      <c r="M152" s="59" t="s">
        <v>179</v>
      </c>
      <c r="N152" s="29" t="s">
        <v>179</v>
      </c>
      <c r="O152" t="s">
        <v>179</v>
      </c>
    </row>
    <row r="153" spans="12:15" x14ac:dyDescent="0.35">
      <c r="L153" t="str">
        <f t="shared" ca="1" si="8"/>
        <v>Qatar</v>
      </c>
      <c r="M153" s="59" t="s">
        <v>180</v>
      </c>
      <c r="N153" s="29" t="s">
        <v>180</v>
      </c>
      <c r="O153" t="s">
        <v>180</v>
      </c>
    </row>
    <row r="154" spans="12:15" x14ac:dyDescent="0.35">
      <c r="L154" t="str">
        <f t="shared" ca="1" si="8"/>
        <v>Roumanie</v>
      </c>
      <c r="M154" s="59" t="s">
        <v>181</v>
      </c>
      <c r="N154" s="29" t="s">
        <v>472</v>
      </c>
      <c r="O154" t="s">
        <v>473</v>
      </c>
    </row>
    <row r="155" spans="12:15" x14ac:dyDescent="0.35">
      <c r="L155" t="str">
        <f t="shared" ca="1" si="8"/>
        <v>Russie</v>
      </c>
      <c r="M155" s="59" t="s">
        <v>182</v>
      </c>
      <c r="N155" s="29" t="s">
        <v>474</v>
      </c>
      <c r="O155" t="s">
        <v>475</v>
      </c>
    </row>
    <row r="156" spans="12:15" x14ac:dyDescent="0.35">
      <c r="L156" t="str">
        <f t="shared" ca="1" si="8"/>
        <v>Rwanda</v>
      </c>
      <c r="M156" s="59" t="s">
        <v>183</v>
      </c>
      <c r="N156" s="29" t="s">
        <v>183</v>
      </c>
      <c r="O156" t="s">
        <v>183</v>
      </c>
    </row>
    <row r="157" spans="12:15" x14ac:dyDescent="0.35">
      <c r="L157" t="str">
        <f t="shared" ca="1" si="8"/>
        <v>Saint-Christophe-et-Niévès</v>
      </c>
      <c r="M157" s="59" t="s">
        <v>184</v>
      </c>
      <c r="N157" s="29" t="s">
        <v>476</v>
      </c>
      <c r="O157" t="s">
        <v>477</v>
      </c>
    </row>
    <row r="158" spans="12:15" x14ac:dyDescent="0.35">
      <c r="L158" t="str">
        <f t="shared" ca="1" si="8"/>
        <v>Sainte-Lucie</v>
      </c>
      <c r="M158" s="59" t="s">
        <v>185</v>
      </c>
      <c r="N158" s="29" t="s">
        <v>478</v>
      </c>
      <c r="O158" t="s">
        <v>479</v>
      </c>
    </row>
    <row r="159" spans="12:15" x14ac:dyDescent="0.35">
      <c r="L159" t="str">
        <f t="shared" ca="1" si="8"/>
        <v>Saint-Vincent-et-les Grenadines</v>
      </c>
      <c r="M159" s="59" t="s">
        <v>186</v>
      </c>
      <c r="N159" s="29" t="s">
        <v>480</v>
      </c>
      <c r="O159" t="s">
        <v>481</v>
      </c>
    </row>
    <row r="160" spans="12:15" x14ac:dyDescent="0.35">
      <c r="L160" t="str">
        <f t="shared" ca="1" si="8"/>
        <v>Samoa</v>
      </c>
      <c r="M160" s="59" t="s">
        <v>187</v>
      </c>
      <c r="N160" s="29" t="s">
        <v>187</v>
      </c>
      <c r="O160" t="s">
        <v>187</v>
      </c>
    </row>
    <row r="161" spans="12:15" x14ac:dyDescent="0.35">
      <c r="L161" t="str">
        <f t="shared" ca="1" si="8"/>
        <v>Saint-Marin</v>
      </c>
      <c r="M161" s="59" t="s">
        <v>188</v>
      </c>
      <c r="N161" s="29" t="s">
        <v>482</v>
      </c>
      <c r="O161" t="s">
        <v>188</v>
      </c>
    </row>
    <row r="162" spans="12:15" x14ac:dyDescent="0.35">
      <c r="L162" t="str">
        <f t="shared" ca="1" si="8"/>
        <v>Sao Tomé-et-Principe</v>
      </c>
      <c r="M162" s="59" t="s">
        <v>189</v>
      </c>
      <c r="N162" s="29" t="s">
        <v>483</v>
      </c>
      <c r="O162" t="s">
        <v>484</v>
      </c>
    </row>
    <row r="163" spans="12:15" x14ac:dyDescent="0.35">
      <c r="L163" t="str">
        <f t="shared" ca="1" si="8"/>
        <v>Arabie saoudite</v>
      </c>
      <c r="M163" s="59" t="s">
        <v>190</v>
      </c>
      <c r="N163" s="29" t="s">
        <v>485</v>
      </c>
      <c r="O163" t="s">
        <v>486</v>
      </c>
    </row>
    <row r="164" spans="12:15" x14ac:dyDescent="0.35">
      <c r="L164" t="str">
        <f t="shared" ca="1" si="8"/>
        <v>Sénégal</v>
      </c>
      <c r="M164" s="59" t="s">
        <v>191</v>
      </c>
      <c r="N164" s="29" t="s">
        <v>487</v>
      </c>
      <c r="O164" t="s">
        <v>191</v>
      </c>
    </row>
    <row r="165" spans="12:15" x14ac:dyDescent="0.35">
      <c r="L165" t="str">
        <f t="shared" ca="1" si="8"/>
        <v>Serbie</v>
      </c>
      <c r="M165" s="59" t="s">
        <v>192</v>
      </c>
      <c r="N165" s="29" t="s">
        <v>488</v>
      </c>
      <c r="O165" t="s">
        <v>192</v>
      </c>
    </row>
    <row r="166" spans="12:15" x14ac:dyDescent="0.35">
      <c r="L166" t="str">
        <f t="shared" ca="1" si="8"/>
        <v>Seychelles</v>
      </c>
      <c r="M166" s="59" t="s">
        <v>193</v>
      </c>
      <c r="N166" s="29" t="s">
        <v>193</v>
      </c>
      <c r="O166" t="s">
        <v>193</v>
      </c>
    </row>
    <row r="167" spans="12:15" x14ac:dyDescent="0.35">
      <c r="L167" t="str">
        <f t="shared" ca="1" si="8"/>
        <v>Sierra Leone</v>
      </c>
      <c r="M167" s="59" t="s">
        <v>194</v>
      </c>
      <c r="N167" s="29" t="s">
        <v>194</v>
      </c>
      <c r="O167" t="s">
        <v>489</v>
      </c>
    </row>
    <row r="168" spans="12:15" x14ac:dyDescent="0.35">
      <c r="L168" t="str">
        <f t="shared" ca="1" si="8"/>
        <v>Singapour</v>
      </c>
      <c r="M168" s="59" t="s">
        <v>195</v>
      </c>
      <c r="N168" s="29" t="s">
        <v>490</v>
      </c>
      <c r="O168" t="s">
        <v>491</v>
      </c>
    </row>
    <row r="169" spans="12:15" x14ac:dyDescent="0.35">
      <c r="L169" t="str">
        <f t="shared" ca="1" si="8"/>
        <v>Sint Maarten</v>
      </c>
      <c r="M169" s="59" t="s">
        <v>245</v>
      </c>
      <c r="N169" s="29" t="s">
        <v>492</v>
      </c>
      <c r="O169" t="s">
        <v>493</v>
      </c>
    </row>
    <row r="170" spans="12:15" x14ac:dyDescent="0.35">
      <c r="L170" t="str">
        <f t="shared" ca="1" si="8"/>
        <v>Slovaquie</v>
      </c>
      <c r="M170" s="59" t="s">
        <v>196</v>
      </c>
      <c r="N170" s="29" t="s">
        <v>494</v>
      </c>
      <c r="O170" t="s">
        <v>495</v>
      </c>
    </row>
    <row r="171" spans="12:15" x14ac:dyDescent="0.35">
      <c r="L171" t="str">
        <f t="shared" ca="1" si="8"/>
        <v>Slovénie</v>
      </c>
      <c r="M171" s="59" t="s">
        <v>197</v>
      </c>
      <c r="N171" s="29" t="s">
        <v>496</v>
      </c>
      <c r="O171" t="s">
        <v>497</v>
      </c>
    </row>
    <row r="172" spans="12:15" x14ac:dyDescent="0.35">
      <c r="L172" t="str">
        <f t="shared" ca="1" si="8"/>
        <v>Salomon</v>
      </c>
      <c r="M172" s="59" t="s">
        <v>198</v>
      </c>
      <c r="N172" s="29" t="s">
        <v>498</v>
      </c>
      <c r="O172" t="s">
        <v>499</v>
      </c>
    </row>
    <row r="173" spans="12:15" x14ac:dyDescent="0.35">
      <c r="L173" t="str">
        <f t="shared" ca="1" si="8"/>
        <v>Somalie</v>
      </c>
      <c r="M173" s="59" t="s">
        <v>199</v>
      </c>
      <c r="N173" s="29" t="s">
        <v>500</v>
      </c>
      <c r="O173" t="s">
        <v>199</v>
      </c>
    </row>
    <row r="174" spans="12:15" x14ac:dyDescent="0.35">
      <c r="L174" t="str">
        <f t="shared" ca="1" si="8"/>
        <v>Afrique du Sud</v>
      </c>
      <c r="M174" s="59" t="s">
        <v>200</v>
      </c>
      <c r="N174" s="29" t="s">
        <v>501</v>
      </c>
      <c r="O174" t="s">
        <v>502</v>
      </c>
    </row>
    <row r="175" spans="12:15" x14ac:dyDescent="0.35">
      <c r="L175" t="str">
        <f t="shared" ca="1" si="8"/>
        <v>Soudan du Sud</v>
      </c>
      <c r="M175" s="59" t="s">
        <v>201</v>
      </c>
      <c r="N175" s="29" t="s">
        <v>503</v>
      </c>
      <c r="O175" t="s">
        <v>504</v>
      </c>
    </row>
    <row r="176" spans="12:15" x14ac:dyDescent="0.35">
      <c r="L176" t="str">
        <f t="shared" ca="1" si="8"/>
        <v>Espagne</v>
      </c>
      <c r="M176" s="59" t="s">
        <v>202</v>
      </c>
      <c r="N176" s="29" t="s">
        <v>505</v>
      </c>
      <c r="O176" t="s">
        <v>506</v>
      </c>
    </row>
    <row r="177" spans="12:15" x14ac:dyDescent="0.35">
      <c r="L177" t="str">
        <f t="shared" ca="1" si="8"/>
        <v>Sri Lanka</v>
      </c>
      <c r="M177" s="59" t="s">
        <v>203</v>
      </c>
      <c r="N177" s="29" t="s">
        <v>203</v>
      </c>
      <c r="O177" t="s">
        <v>203</v>
      </c>
    </row>
    <row r="178" spans="12:15" x14ac:dyDescent="0.35">
      <c r="L178" t="str">
        <f t="shared" ca="1" si="8"/>
        <v>Soudan</v>
      </c>
      <c r="M178" s="59" t="s">
        <v>204</v>
      </c>
      <c r="N178" s="29" t="s">
        <v>507</v>
      </c>
      <c r="O178" t="s">
        <v>508</v>
      </c>
    </row>
    <row r="179" spans="12:15" x14ac:dyDescent="0.35">
      <c r="L179" t="str">
        <f t="shared" ca="1" si="8"/>
        <v>Suriname</v>
      </c>
      <c r="M179" s="59" t="s">
        <v>205</v>
      </c>
      <c r="N179" s="29" t="s">
        <v>205</v>
      </c>
      <c r="O179" t="s">
        <v>205</v>
      </c>
    </row>
    <row r="180" spans="12:15" x14ac:dyDescent="0.35">
      <c r="L180" t="str">
        <f t="shared" ca="1" si="8"/>
        <v>Suède</v>
      </c>
      <c r="M180" s="59" t="s">
        <v>206</v>
      </c>
      <c r="N180" s="29" t="s">
        <v>509</v>
      </c>
      <c r="O180" t="s">
        <v>510</v>
      </c>
    </row>
    <row r="181" spans="12:15" x14ac:dyDescent="0.35">
      <c r="L181" t="str">
        <f t="shared" ca="1" si="8"/>
        <v>Suisse</v>
      </c>
      <c r="M181" s="59" t="s">
        <v>207</v>
      </c>
      <c r="N181" s="29" t="s">
        <v>511</v>
      </c>
      <c r="O181" t="s">
        <v>512</v>
      </c>
    </row>
    <row r="182" spans="12:15" x14ac:dyDescent="0.35">
      <c r="L182" t="str">
        <f t="shared" ca="1" si="8"/>
        <v>Syrie</v>
      </c>
      <c r="M182" s="59" t="s">
        <v>208</v>
      </c>
      <c r="N182" s="29" t="s">
        <v>513</v>
      </c>
      <c r="O182" t="s">
        <v>514</v>
      </c>
    </row>
    <row r="183" spans="12:15" x14ac:dyDescent="0.35">
      <c r="L183" t="str">
        <f t="shared" ca="1" si="8"/>
        <v>Taïwan</v>
      </c>
      <c r="M183" s="59" t="s">
        <v>209</v>
      </c>
      <c r="N183" s="29" t="s">
        <v>515</v>
      </c>
      <c r="O183" t="s">
        <v>516</v>
      </c>
    </row>
    <row r="184" spans="12:15" x14ac:dyDescent="0.35">
      <c r="L184" t="str">
        <f t="shared" ca="1" si="8"/>
        <v>Tadjikistan</v>
      </c>
      <c r="M184" s="59" t="s">
        <v>210</v>
      </c>
      <c r="N184" s="29" t="s">
        <v>517</v>
      </c>
      <c r="O184" t="s">
        <v>518</v>
      </c>
    </row>
    <row r="185" spans="12:15" x14ac:dyDescent="0.35">
      <c r="L185" t="str">
        <f t="shared" ca="1" si="8"/>
        <v>Tanzanie (République Unie)</v>
      </c>
      <c r="M185" s="59" t="s">
        <v>211</v>
      </c>
      <c r="N185" s="29" t="s">
        <v>519</v>
      </c>
      <c r="O185" t="s">
        <v>520</v>
      </c>
    </row>
    <row r="186" spans="12:15" x14ac:dyDescent="0.35">
      <c r="L186" t="str">
        <f t="shared" ca="1" si="8"/>
        <v>Thaïlande</v>
      </c>
      <c r="M186" s="59" t="s">
        <v>212</v>
      </c>
      <c r="N186" s="29" t="s">
        <v>521</v>
      </c>
      <c r="O186" t="s">
        <v>522</v>
      </c>
    </row>
    <row r="187" spans="12:15" x14ac:dyDescent="0.35">
      <c r="L187" t="str">
        <f t="shared" ca="1" si="8"/>
        <v>Timor oriental</v>
      </c>
      <c r="M187" s="59" t="s">
        <v>213</v>
      </c>
      <c r="N187" s="29" t="s">
        <v>523</v>
      </c>
      <c r="O187" t="s">
        <v>213</v>
      </c>
    </row>
    <row r="188" spans="12:15" x14ac:dyDescent="0.35">
      <c r="L188" t="str">
        <f t="shared" ca="1" si="8"/>
        <v>Togo</v>
      </c>
      <c r="M188" s="59" t="s">
        <v>214</v>
      </c>
      <c r="N188" s="29" t="s">
        <v>214</v>
      </c>
      <c r="O188" t="s">
        <v>214</v>
      </c>
    </row>
    <row r="189" spans="12:15" x14ac:dyDescent="0.35">
      <c r="L189" t="str">
        <f t="shared" ca="1" si="8"/>
        <v>Tokelau</v>
      </c>
      <c r="M189" s="59" t="s">
        <v>215</v>
      </c>
      <c r="N189" s="29" t="s">
        <v>215</v>
      </c>
      <c r="O189" t="s">
        <v>215</v>
      </c>
    </row>
    <row r="190" spans="12:15" x14ac:dyDescent="0.35">
      <c r="L190" t="str">
        <f t="shared" ca="1" si="8"/>
        <v>Tonga</v>
      </c>
      <c r="M190" s="59" t="s">
        <v>216</v>
      </c>
      <c r="N190" s="29" t="s">
        <v>216</v>
      </c>
      <c r="O190" t="s">
        <v>216</v>
      </c>
    </row>
    <row r="191" spans="12:15" x14ac:dyDescent="0.35">
      <c r="L191" t="str">
        <f t="shared" ca="1" si="8"/>
        <v>Trinité-et-Tobago</v>
      </c>
      <c r="M191" s="59" t="s">
        <v>217</v>
      </c>
      <c r="N191" s="29" t="s">
        <v>524</v>
      </c>
      <c r="O191" t="s">
        <v>525</v>
      </c>
    </row>
    <row r="192" spans="12:15" x14ac:dyDescent="0.35">
      <c r="L192" t="str">
        <f t="shared" ca="1" si="8"/>
        <v>Tunisie</v>
      </c>
      <c r="M192" s="59" t="s">
        <v>218</v>
      </c>
      <c r="N192" s="29" t="s">
        <v>526</v>
      </c>
      <c r="O192" t="s">
        <v>527</v>
      </c>
    </row>
    <row r="193" spans="12:15" x14ac:dyDescent="0.35">
      <c r="L193" t="str">
        <f t="shared" ca="1" si="8"/>
        <v>Turquie</v>
      </c>
      <c r="M193" s="59" t="s">
        <v>219</v>
      </c>
      <c r="N193" s="29" t="s">
        <v>528</v>
      </c>
      <c r="O193" t="s">
        <v>529</v>
      </c>
    </row>
    <row r="194" spans="12:15" x14ac:dyDescent="0.35">
      <c r="L194" t="str">
        <f t="shared" ca="1" si="8"/>
        <v>Turkménistan</v>
      </c>
      <c r="M194" s="59" t="s">
        <v>220</v>
      </c>
      <c r="N194" s="29" t="s">
        <v>530</v>
      </c>
      <c r="O194" t="s">
        <v>531</v>
      </c>
    </row>
    <row r="195" spans="12:15" x14ac:dyDescent="0.35">
      <c r="L195" t="str">
        <f t="shared" ref="L195:L243" ca="1" si="9">OFFSET($M195,0,LangOffset,1,1)</f>
        <v>Tuvalu</v>
      </c>
      <c r="M195" s="59" t="s">
        <v>221</v>
      </c>
      <c r="N195" s="29" t="s">
        <v>221</v>
      </c>
      <c r="O195" t="s">
        <v>221</v>
      </c>
    </row>
    <row r="196" spans="12:15" x14ac:dyDescent="0.35">
      <c r="L196" t="str">
        <f t="shared" ca="1" si="9"/>
        <v>Ouganda</v>
      </c>
      <c r="M196" s="59" t="s">
        <v>222</v>
      </c>
      <c r="N196" s="29" t="s">
        <v>532</v>
      </c>
      <c r="O196" t="s">
        <v>222</v>
      </c>
    </row>
    <row r="197" spans="12:15" x14ac:dyDescent="0.35">
      <c r="L197" t="str">
        <f t="shared" ca="1" si="9"/>
        <v>Ukraine</v>
      </c>
      <c r="M197" s="59" t="s">
        <v>223</v>
      </c>
      <c r="N197" s="29" t="s">
        <v>223</v>
      </c>
      <c r="O197" t="s">
        <v>533</v>
      </c>
    </row>
    <row r="198" spans="12:15" x14ac:dyDescent="0.35">
      <c r="L198" t="str">
        <f t="shared" ca="1" si="9"/>
        <v>Émirats arabes unis</v>
      </c>
      <c r="M198" s="59" t="s">
        <v>224</v>
      </c>
      <c r="N198" s="29" t="s">
        <v>534</v>
      </c>
      <c r="O198" t="s">
        <v>535</v>
      </c>
    </row>
    <row r="199" spans="12:15" x14ac:dyDescent="0.35">
      <c r="L199" t="str">
        <f t="shared" ca="1" si="9"/>
        <v>Royaume-Uni</v>
      </c>
      <c r="M199" s="59" t="s">
        <v>225</v>
      </c>
      <c r="N199" s="29" t="s">
        <v>536</v>
      </c>
      <c r="O199" t="s">
        <v>537</v>
      </c>
    </row>
    <row r="200" spans="12:15" x14ac:dyDescent="0.35">
      <c r="L200" t="str">
        <f t="shared" ca="1" si="9"/>
        <v>États-Unis</v>
      </c>
      <c r="M200" s="59" t="s">
        <v>226</v>
      </c>
      <c r="N200" s="29" t="s">
        <v>538</v>
      </c>
      <c r="O200" t="s">
        <v>539</v>
      </c>
    </row>
    <row r="201" spans="12:15" x14ac:dyDescent="0.35">
      <c r="L201" t="str">
        <f t="shared" ca="1" si="9"/>
        <v>Uruguay</v>
      </c>
      <c r="M201" s="59" t="s">
        <v>227</v>
      </c>
      <c r="N201" s="29" t="s">
        <v>227</v>
      </c>
      <c r="O201" t="s">
        <v>227</v>
      </c>
    </row>
    <row r="202" spans="12:15" x14ac:dyDescent="0.35">
      <c r="L202" t="str">
        <f t="shared" ca="1" si="9"/>
        <v>Ouzbékistan</v>
      </c>
      <c r="M202" s="59" t="s">
        <v>228</v>
      </c>
      <c r="N202" s="29" t="s">
        <v>540</v>
      </c>
      <c r="O202" t="s">
        <v>541</v>
      </c>
    </row>
    <row r="203" spans="12:15" x14ac:dyDescent="0.35">
      <c r="L203" t="str">
        <f t="shared" ca="1" si="9"/>
        <v>Vanuatu</v>
      </c>
      <c r="M203" s="59" t="s">
        <v>229</v>
      </c>
      <c r="N203" s="29" t="s">
        <v>229</v>
      </c>
      <c r="O203" t="s">
        <v>229</v>
      </c>
    </row>
    <row r="204" spans="12:15" x14ac:dyDescent="0.35">
      <c r="L204" t="str">
        <f t="shared" ca="1" si="9"/>
        <v>Venezuela</v>
      </c>
      <c r="M204" s="59" t="s">
        <v>230</v>
      </c>
      <c r="N204" s="29" t="s">
        <v>230</v>
      </c>
      <c r="O204" t="s">
        <v>230</v>
      </c>
    </row>
    <row r="205" spans="12:15" x14ac:dyDescent="0.35">
      <c r="L205" t="str">
        <f t="shared" ca="1" si="9"/>
        <v>Viêt Nam</v>
      </c>
      <c r="M205" s="59" t="s">
        <v>231</v>
      </c>
      <c r="N205" s="29" t="s">
        <v>542</v>
      </c>
      <c r="O205" t="s">
        <v>231</v>
      </c>
    </row>
    <row r="206" spans="12:15" x14ac:dyDescent="0.35">
      <c r="L206" t="str">
        <f t="shared" ca="1" si="9"/>
        <v>Sahara occidental</v>
      </c>
      <c r="M206" s="59" t="s">
        <v>232</v>
      </c>
      <c r="N206" s="29" t="s">
        <v>543</v>
      </c>
      <c r="O206" t="s">
        <v>544</v>
      </c>
    </row>
    <row r="207" spans="12:15" x14ac:dyDescent="0.35">
      <c r="L207" t="str">
        <f t="shared" ca="1" si="9"/>
        <v>Yémen</v>
      </c>
      <c r="M207" s="59" t="s">
        <v>233</v>
      </c>
      <c r="N207" s="29" t="s">
        <v>545</v>
      </c>
      <c r="O207" t="s">
        <v>233</v>
      </c>
    </row>
    <row r="208" spans="12:15" x14ac:dyDescent="0.35">
      <c r="L208" t="str">
        <f t="shared" ca="1" si="9"/>
        <v>Zambie</v>
      </c>
      <c r="M208" s="59" t="s">
        <v>234</v>
      </c>
      <c r="N208" s="29" t="s">
        <v>546</v>
      </c>
      <c r="O208" t="s">
        <v>234</v>
      </c>
    </row>
    <row r="209" spans="12:15" x14ac:dyDescent="0.35">
      <c r="L209" t="str">
        <f t="shared" ca="1" si="9"/>
        <v>Zimbabwe</v>
      </c>
      <c r="M209" s="59" t="s">
        <v>236</v>
      </c>
      <c r="N209" s="29" t="s">
        <v>236</v>
      </c>
      <c r="O209" t="s">
        <v>236</v>
      </c>
    </row>
    <row r="210" spans="12:15" x14ac:dyDescent="0.35">
      <c r="L210" t="str">
        <f t="shared" ca="1" si="9"/>
        <v>Zanzibar</v>
      </c>
      <c r="M210" s="59" t="s">
        <v>235</v>
      </c>
      <c r="N210" s="29" t="s">
        <v>235</v>
      </c>
      <c r="O210" t="s">
        <v>235</v>
      </c>
    </row>
    <row r="211" spans="12:15" x14ac:dyDescent="0.35">
      <c r="L211">
        <f t="shared" ca="1" si="9"/>
        <v>0</v>
      </c>
      <c r="M211" s="59"/>
      <c r="N211" s="29"/>
    </row>
    <row r="212" spans="12:15" x14ac:dyDescent="0.35">
      <c r="L212">
        <f t="shared" ca="1" si="9"/>
        <v>0</v>
      </c>
      <c r="M212" s="59"/>
      <c r="N212" s="29"/>
    </row>
    <row r="213" spans="12:15" x14ac:dyDescent="0.35">
      <c r="L213">
        <f t="shared" ca="1" si="9"/>
        <v>0</v>
      </c>
      <c r="M213" s="59"/>
      <c r="N213" s="29"/>
    </row>
    <row r="214" spans="12:15" x14ac:dyDescent="0.35">
      <c r="L214">
        <f t="shared" ca="1" si="9"/>
        <v>0</v>
      </c>
      <c r="M214" s="59"/>
      <c r="N214" s="29"/>
    </row>
    <row r="215" spans="12:15" x14ac:dyDescent="0.35">
      <c r="L215">
        <f t="shared" ca="1" si="9"/>
        <v>0</v>
      </c>
      <c r="M215" s="59"/>
      <c r="N215" s="29"/>
    </row>
    <row r="216" spans="12:15" x14ac:dyDescent="0.35">
      <c r="L216">
        <f t="shared" ca="1" si="9"/>
        <v>0</v>
      </c>
      <c r="M216" s="59"/>
      <c r="N216" s="29"/>
    </row>
    <row r="217" spans="12:15" x14ac:dyDescent="0.35">
      <c r="L217">
        <f t="shared" ca="1" si="9"/>
        <v>0</v>
      </c>
      <c r="M217" s="59"/>
      <c r="N217" s="29"/>
    </row>
    <row r="218" spans="12:15" x14ac:dyDescent="0.35">
      <c r="L218">
        <f t="shared" ca="1" si="9"/>
        <v>0</v>
      </c>
      <c r="M218" s="59"/>
      <c r="N218" s="29"/>
    </row>
    <row r="219" spans="12:15" x14ac:dyDescent="0.35">
      <c r="L219">
        <f t="shared" ca="1" si="9"/>
        <v>0</v>
      </c>
      <c r="M219" s="59"/>
      <c r="N219" s="29"/>
    </row>
    <row r="220" spans="12:15" x14ac:dyDescent="0.35">
      <c r="L220">
        <f t="shared" ca="1" si="9"/>
        <v>0</v>
      </c>
      <c r="M220" s="59"/>
      <c r="N220" s="29"/>
    </row>
    <row r="221" spans="12:15" x14ac:dyDescent="0.35">
      <c r="L221">
        <f t="shared" ca="1" si="9"/>
        <v>0</v>
      </c>
      <c r="M221" s="59"/>
      <c r="N221" s="29"/>
    </row>
    <row r="222" spans="12:15" x14ac:dyDescent="0.35">
      <c r="L222">
        <f t="shared" ca="1" si="9"/>
        <v>0</v>
      </c>
      <c r="M222" s="59"/>
      <c r="N222" s="29"/>
    </row>
    <row r="223" spans="12:15" x14ac:dyDescent="0.35">
      <c r="L223">
        <f t="shared" ca="1" si="9"/>
        <v>0</v>
      </c>
      <c r="M223" s="59"/>
      <c r="N223" s="29"/>
    </row>
    <row r="224" spans="12:15" x14ac:dyDescent="0.35">
      <c r="L224">
        <f t="shared" ca="1" si="9"/>
        <v>0</v>
      </c>
      <c r="M224" s="59"/>
      <c r="N224" s="29"/>
    </row>
    <row r="225" spans="12:14" x14ac:dyDescent="0.35">
      <c r="L225">
        <f t="shared" ca="1" si="9"/>
        <v>0</v>
      </c>
      <c r="M225" s="59"/>
      <c r="N225" s="29"/>
    </row>
    <row r="226" spans="12:14" x14ac:dyDescent="0.35">
      <c r="L226">
        <f t="shared" ca="1" si="9"/>
        <v>0</v>
      </c>
      <c r="M226" s="59"/>
      <c r="N226" s="29"/>
    </row>
    <row r="227" spans="12:14" x14ac:dyDescent="0.35">
      <c r="L227">
        <f t="shared" ca="1" si="9"/>
        <v>0</v>
      </c>
      <c r="M227" s="59"/>
      <c r="N227" s="29"/>
    </row>
    <row r="228" spans="12:14" x14ac:dyDescent="0.35">
      <c r="L228">
        <f t="shared" ca="1" si="9"/>
        <v>0</v>
      </c>
      <c r="M228" s="59"/>
      <c r="N228" s="29"/>
    </row>
    <row r="229" spans="12:14" x14ac:dyDescent="0.35">
      <c r="L229">
        <f t="shared" ca="1" si="9"/>
        <v>0</v>
      </c>
      <c r="M229" s="59"/>
      <c r="N229" s="29"/>
    </row>
    <row r="230" spans="12:14" x14ac:dyDescent="0.35">
      <c r="L230">
        <f t="shared" ca="1" si="9"/>
        <v>0</v>
      </c>
      <c r="M230" s="59"/>
      <c r="N230" s="29"/>
    </row>
    <row r="231" spans="12:14" x14ac:dyDescent="0.35">
      <c r="L231">
        <f t="shared" ca="1" si="9"/>
        <v>0</v>
      </c>
      <c r="M231" s="59"/>
      <c r="N231" s="29"/>
    </row>
    <row r="232" spans="12:14" x14ac:dyDescent="0.35">
      <c r="L232">
        <f t="shared" ca="1" si="9"/>
        <v>0</v>
      </c>
      <c r="M232" s="59"/>
      <c r="N232" s="29"/>
    </row>
    <row r="233" spans="12:14" x14ac:dyDescent="0.35">
      <c r="L233">
        <f t="shared" ca="1" si="9"/>
        <v>0</v>
      </c>
      <c r="M233" s="59"/>
      <c r="N233" s="29"/>
    </row>
    <row r="234" spans="12:14" x14ac:dyDescent="0.35">
      <c r="L234">
        <f t="shared" ca="1" si="9"/>
        <v>0</v>
      </c>
      <c r="M234" s="59"/>
      <c r="N234" s="29"/>
    </row>
    <row r="235" spans="12:14" x14ac:dyDescent="0.35">
      <c r="L235">
        <f t="shared" ca="1" si="9"/>
        <v>0</v>
      </c>
      <c r="M235" s="59"/>
      <c r="N235" s="29"/>
    </row>
    <row r="236" spans="12:14" x14ac:dyDescent="0.35">
      <c r="L236">
        <f t="shared" ca="1" si="9"/>
        <v>0</v>
      </c>
      <c r="M236" s="59"/>
      <c r="N236" s="29"/>
    </row>
    <row r="237" spans="12:14" x14ac:dyDescent="0.35">
      <c r="L237">
        <f t="shared" ca="1" si="9"/>
        <v>0</v>
      </c>
      <c r="M237" s="59"/>
      <c r="N237" s="29"/>
    </row>
    <row r="238" spans="12:14" x14ac:dyDescent="0.35">
      <c r="L238">
        <f t="shared" ca="1" si="9"/>
        <v>0</v>
      </c>
      <c r="M238" s="59"/>
      <c r="N238" s="29"/>
    </row>
    <row r="239" spans="12:14" x14ac:dyDescent="0.35">
      <c r="L239">
        <f t="shared" ca="1" si="9"/>
        <v>0</v>
      </c>
      <c r="M239" s="59"/>
      <c r="N239" s="29"/>
    </row>
    <row r="240" spans="12:14" x14ac:dyDescent="0.35">
      <c r="L240">
        <f t="shared" ca="1" si="9"/>
        <v>0</v>
      </c>
      <c r="M240" s="59"/>
      <c r="N240" s="29"/>
    </row>
    <row r="241" spans="12:14" x14ac:dyDescent="0.35">
      <c r="L241">
        <f t="shared" ca="1" si="9"/>
        <v>0</v>
      </c>
      <c r="M241" s="59"/>
      <c r="N241" s="29"/>
    </row>
    <row r="242" spans="12:14" x14ac:dyDescent="0.35">
      <c r="L242">
        <f t="shared" ca="1" si="9"/>
        <v>0</v>
      </c>
      <c r="M242" s="59"/>
      <c r="N242" s="29"/>
    </row>
    <row r="243" spans="12:14" x14ac:dyDescent="0.35">
      <c r="L243">
        <f t="shared" ca="1" si="9"/>
        <v>0</v>
      </c>
      <c r="M243" s="59"/>
      <c r="N243" s="29"/>
    </row>
    <row r="244" spans="12:14" x14ac:dyDescent="0.35">
      <c r="M244" s="29"/>
      <c r="N244" s="29"/>
    </row>
    <row r="245" spans="12:14" x14ac:dyDescent="0.35">
      <c r="M245" s="29"/>
      <c r="N245" s="29"/>
    </row>
    <row r="246" spans="12:14" x14ac:dyDescent="0.35">
      <c r="M246" s="29"/>
      <c r="N246" s="29"/>
    </row>
    <row r="247" spans="12:14" x14ac:dyDescent="0.35">
      <c r="M247" s="29"/>
      <c r="N247" s="29"/>
    </row>
    <row r="248" spans="12:14" x14ac:dyDescent="0.35">
      <c r="M248" s="29"/>
      <c r="N248" s="29"/>
    </row>
    <row r="249" spans="12:14" x14ac:dyDescent="0.35">
      <c r="M249" s="29"/>
      <c r="N249" s="29"/>
    </row>
    <row r="250" spans="12:14" x14ac:dyDescent="0.35">
      <c r="M250" s="29"/>
      <c r="N250" s="29"/>
    </row>
    <row r="251" spans="12:14" x14ac:dyDescent="0.35">
      <c r="M251" s="29"/>
      <c r="N251" s="29"/>
    </row>
    <row r="252" spans="12:14" x14ac:dyDescent="0.35">
      <c r="M252" s="29"/>
      <c r="N252" s="29"/>
    </row>
    <row r="253" spans="12:14" x14ac:dyDescent="0.35">
      <c r="M253" s="29"/>
      <c r="N253" s="29"/>
    </row>
    <row r="254" spans="12:14" x14ac:dyDescent="0.35">
      <c r="M254" s="29"/>
      <c r="N254" s="29"/>
    </row>
    <row r="255" spans="12:14" x14ac:dyDescent="0.35">
      <c r="M255" s="29"/>
      <c r="N255" s="29"/>
    </row>
    <row r="256" spans="12:14" x14ac:dyDescent="0.35">
      <c r="M256" s="29"/>
      <c r="N256" s="29"/>
    </row>
    <row r="257" spans="13:14" x14ac:dyDescent="0.35">
      <c r="M257" s="29"/>
      <c r="N257" s="29"/>
    </row>
    <row r="258" spans="13:14" x14ac:dyDescent="0.35">
      <c r="M258" s="29"/>
      <c r="N258" s="29"/>
    </row>
    <row r="259" spans="13:14" x14ac:dyDescent="0.35">
      <c r="M259" s="29"/>
      <c r="N259" s="29"/>
    </row>
    <row r="260" spans="13:14" x14ac:dyDescent="0.35">
      <c r="M260" s="29"/>
      <c r="N260" s="29"/>
    </row>
    <row r="261" spans="13:14" x14ac:dyDescent="0.35">
      <c r="M261" s="29"/>
      <c r="N261" s="29"/>
    </row>
    <row r="262" spans="13:14" x14ac:dyDescent="0.35">
      <c r="M262" s="29"/>
      <c r="N262" s="29"/>
    </row>
    <row r="263" spans="13:14" x14ac:dyDescent="0.35">
      <c r="M263" s="29"/>
      <c r="N263" s="29"/>
    </row>
    <row r="264" spans="13:14" x14ac:dyDescent="0.35">
      <c r="M264" s="29"/>
      <c r="N264" s="29"/>
    </row>
    <row r="265" spans="13:14" x14ac:dyDescent="0.35">
      <c r="M265" s="29"/>
      <c r="N265" s="29"/>
    </row>
    <row r="266" spans="13:14" x14ac:dyDescent="0.35">
      <c r="M266" s="29"/>
      <c r="N266" s="29"/>
    </row>
    <row r="267" spans="13:14" x14ac:dyDescent="0.35">
      <c r="M267" s="29"/>
      <c r="N267" s="29"/>
    </row>
    <row r="268" spans="13:14" x14ac:dyDescent="0.35">
      <c r="M268" s="29"/>
      <c r="N268" s="29"/>
    </row>
    <row r="269" spans="13:14" x14ac:dyDescent="0.35">
      <c r="M269" s="29"/>
      <c r="N269" s="29"/>
    </row>
    <row r="270" spans="13:14" x14ac:dyDescent="0.35">
      <c r="M270" s="29"/>
      <c r="N270" s="29"/>
    </row>
    <row r="271" spans="13:14" x14ac:dyDescent="0.35">
      <c r="M271" s="29"/>
      <c r="N271" s="29"/>
    </row>
  </sheetData>
  <sheetProtection algorithmName="SHA-512" hashValue="0HGujf1zaYRyCQMQOElXh8nUrFgkYX18KBK+zJTixR+V3snILIQ7URfGFPfEQkBMZOcFLmIa5KSsHTzxU6sm0g==" saltValue="fs0KAav7KyNzeob6+Rh/LA==" spinCount="100000" sheet="1" objects="1" scenarios="1"/>
  <sortState xmlns:xlrd2="http://schemas.microsoft.com/office/spreadsheetml/2017/richdata2" ref="C4:D9">
    <sortCondition ref="C4:C9"/>
  </sortState>
  <customSheetViews>
    <customSheetView guid="{CD09CE3E-58EC-4EDC-BE6A-B9CFB40E5B97}">
      <selection activeCell="A16" sqref="A16"/>
      <pageMargins left="0.7" right="0.7" top="0.75" bottom="0.75" header="0.3" footer="0.3"/>
    </customSheetView>
    <customSheetView guid="{DCBE10EC-8F38-2F45-867C-33FA420E36B5}">
      <selection activeCell="A23" sqref="A23"/>
      <pageMargins left="0.7" right="0.7" top="0.75" bottom="0.75" header="0.3" footer="0.3"/>
    </customSheetView>
    <customSheetView guid="{5D020AB2-0A97-4230-BF83-062EE6184162}">
      <selection activeCell="B15" sqref="B15"/>
      <pageMargins left="0.7" right="0.7" top="0.75" bottom="0.75" header="0.3" footer="0.3"/>
    </customSheetView>
    <customSheetView guid="{8A762DD9-6125-4177-AA9B-79E8D68448DE}">
      <selection activeCell="B30" sqref="B30"/>
      <pageMargins left="0.7" right="0.7" top="0.75" bottom="0.75" header="0.3" footer="0.3"/>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10" ma:contentTypeDescription="Create a new document." ma:contentTypeScope="" ma:versionID="e925b45d44fb2d4941afd4b05f3495a5">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102a8126fecd742a90c05e4262689960"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dlc_DocId xmlns="f38a6ea3-8fa1-4d99-a918-482700c44611">V7NQRSZFZRYD-675608593-1508</_dlc_DocId>
    <_dlc_DocIdUrl xmlns="f38a6ea3-8fa1-4d99-a918-482700c44611">
      <Url>https://tgf.sharepoint.com/sites/TSTAP1/MECA/_layouts/15/DocIdRedir.aspx?ID=V7NQRSZFZRYD-675608593-1508</Url>
      <Description>V7NQRSZFZRYD-675608593-1508</Description>
    </_dlc_DocIdUrl>
  </documentManagement>
</p:properties>
</file>

<file path=customXml/itemProps1.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2.xml><?xml version="1.0" encoding="utf-8"?>
<ds:datastoreItem xmlns:ds="http://schemas.openxmlformats.org/officeDocument/2006/customXml" ds:itemID="{D52911C2-65D4-4511-A86B-BD3E80D04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685E53-D551-46D6-BFB4-1F2DC78708CF}">
  <ds:schemaRefs>
    <ds:schemaRef ds:uri="http://schemas.microsoft.com/sharepoint/events"/>
  </ds:schemaRefs>
</ds:datastoreItem>
</file>

<file path=customXml/itemProps4.xml><?xml version="1.0" encoding="utf-8"?>
<ds:datastoreItem xmlns:ds="http://schemas.openxmlformats.org/officeDocument/2006/customXml" ds:itemID="{54A30DD0-FFDC-4D2A-8563-B7A8F56624F8}">
  <ds:schemaRefs>
    <ds:schemaRef ds:uri="f96b5506-40ef-409e-90b1-64551241fa96"/>
    <ds:schemaRef ds:uri="http://schemas.microsoft.com/office/2006/documentManagement/types"/>
    <ds:schemaRef ds:uri="http://schemas.microsoft.com/office/infopath/2007/PartnerControls"/>
    <ds:schemaRef ds:uri="http://purl.org/dc/elements/1.1/"/>
    <ds:schemaRef ds:uri="http://schemas.microsoft.com/office/2006/metadata/properties"/>
    <ds:schemaRef ds:uri="f38a6ea3-8fa1-4d99-a918-482700c44611"/>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 Sheet</vt:lpstr>
      <vt:lpstr>Instructions</vt:lpstr>
      <vt:lpstr>CHW Tables </vt:lpstr>
      <vt:lpstr>Non-Malaria iCCM commodities</vt:lpstr>
      <vt:lpstr>Translations</vt:lpstr>
      <vt:lpstr>RSSH drop-down</vt:lpstr>
      <vt:lpstr>ApplicantType</vt:lpstr>
      <vt:lpstr>Geography</vt:lpstr>
      <vt:lpstr>LangOffset</vt:lpstr>
      <vt:lpstr>Language</vt:lpstr>
      <vt:lpstr>ListTBModules</vt:lpstr>
      <vt:lpstr>'CHW Tables '!Print_Area</vt:lpstr>
      <vt:lpstr>Instructions!Print_Area</vt:lpstr>
      <vt:lpstr>'Non-Malaria iCCM commodities'!Print_Area</vt:lpstr>
      <vt:lpstr>TBModulesIndicators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Oliphant</dc:creator>
  <cp:lastModifiedBy>Nicholas Oliphant</cp:lastModifiedBy>
  <cp:lastPrinted>2019-07-18T08:13:25Z</cp:lastPrinted>
  <dcterms:created xsi:type="dcterms:W3CDTF">2014-05-13T14:32:54Z</dcterms:created>
  <dcterms:modified xsi:type="dcterms:W3CDTF">2023-03-11T07:57:04Z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2MX3P7Y5RS4X-61670648-2201</vt:lpwstr>
  </property>
  <property fmtid="{D5CDD505-2E9C-101B-9397-08002B2CF9AE}" pid="12" name="_dlc_DocIdUrl">
    <vt:lpwstr>https://tgf.sharepoint.com/sites/TSCMS1/CMSS/_layouts/15/DocIdRedir.aspx?ID=2MX3P7Y5RS4X-61670648-2201, 2MX3P7Y5RS4X-61670648-2201</vt:lpwstr>
  </property>
  <property fmtid="{D5CDD505-2E9C-101B-9397-08002B2CF9AE}" pid="13" name="_dlc_DocIdItemGuid">
    <vt:lpwstr>3d27e6f5-c3e7-4190-b5d4-a03f899917d7</vt:lpwstr>
  </property>
  <property fmtid="{D5CDD505-2E9C-101B-9397-08002B2CF9AE}" pid="14" name="MediaServiceImageTags">
    <vt:lpwstr/>
  </property>
</Properties>
</file>